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C:\Users\CamerzanOrsolya\Downloads\"/>
    </mc:Choice>
  </mc:AlternateContent>
  <xr:revisionPtr revIDLastSave="0" documentId="13_ncr:1_{C0D1E003-E13E-44F7-B867-6F9A6AFAC67F}" xr6:coauthVersionLast="47" xr6:coauthVersionMax="47" xr10:uidLastSave="{00000000-0000-0000-0000-000000000000}"/>
  <bookViews>
    <workbookView xWindow="-108" yWindow="-108" windowWidth="23256" windowHeight="12456" xr2:uid="{2EF8A8CE-2290-4737-9241-77351F72B5D4}"/>
  </bookViews>
  <sheets>
    <sheet name="SO4.5" sheetId="3" r:id="rId1"/>
    <sheet name="SO4.6" sheetId="4" r:id="rId2"/>
  </sheets>
  <definedNames>
    <definedName name="_xlnm._FilterDatabase" localSheetId="0" hidden="1">'SO4.5'!$C$6:$Y$6</definedName>
    <definedName name="_xlnm._FilterDatabase" localSheetId="1" hidden="1">'SO4.6'!$A$6:$V$33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33" i="4" l="1"/>
  <c r="Y23" i="3" l="1"/>
  <c r="U23" i="3" s="1"/>
  <c r="V23" i="3" l="1"/>
  <c r="R23" i="3"/>
  <c r="I23" i="3" s="1"/>
  <c r="I35" i="3" s="1"/>
  <c r="J23" i="3"/>
</calcChain>
</file>

<file path=xl/sharedStrings.xml><?xml version="1.0" encoding="utf-8"?>
<sst xmlns="http://schemas.openxmlformats.org/spreadsheetml/2006/main" count="430" uniqueCount="240">
  <si>
    <t>Project title</t>
  </si>
  <si>
    <t>ROHU00494</t>
  </si>
  <si>
    <t>EYECARE</t>
  </si>
  <si>
    <t>Interreg centres of ocular oncology and brachytherapy</t>
  </si>
  <si>
    <t>ROHU00105</t>
  </si>
  <si>
    <t>HEARTS</t>
  </si>
  <si>
    <t>HEARTS: HEalthy Aging care Resources and pracTiceS</t>
  </si>
  <si>
    <t>ROHU00472</t>
  </si>
  <si>
    <t>ECBC - PEIC</t>
  </si>
  <si>
    <t>Enhanced cross-border capabilities for primary, emergency and intensive care in Timis – Csongrád-Csanád cooperation area</t>
  </si>
  <si>
    <t>ROHU00026</t>
  </si>
  <si>
    <t>MERIT</t>
  </si>
  <si>
    <t>ROHU00350</t>
  </si>
  <si>
    <t>DECRISIS</t>
  </si>
  <si>
    <t>Development of Children's Rehabilitation Institutions</t>
  </si>
  <si>
    <t>ROHU00049</t>
  </si>
  <si>
    <t>METAGEN</t>
  </si>
  <si>
    <t>A ROHU cross-border innovation to combat antibiotic resistance while ensuring health equity and system resilience</t>
  </si>
  <si>
    <t>ROHU00272</t>
  </si>
  <si>
    <t>OncoSafe</t>
  </si>
  <si>
    <t>Cross Border Action for Advanced Radiotherapy Facilities and High Level Quality Assurance to Elevate Cancer Care in the Csongrad-Csanád-Timis Region</t>
  </si>
  <si>
    <t>ROHU00337</t>
  </si>
  <si>
    <t>ROHUNOVATION 2</t>
  </si>
  <si>
    <t>ROHUNOVATION 2: Shaping the future of surgical care</t>
  </si>
  <si>
    <t>ROHU00259</t>
  </si>
  <si>
    <t>IPOP</t>
  </si>
  <si>
    <t>Improving population processes at local level by health promotion methods</t>
  </si>
  <si>
    <t>Interreg VI-A Romania-Hungary</t>
  </si>
  <si>
    <t>(SO) 4.5 HEALTHCARE</t>
  </si>
  <si>
    <t xml:space="preserve">ERDF allocation per call: EUR 10,640,394 </t>
  </si>
  <si>
    <t>No.</t>
  </si>
  <si>
    <t>Project id (automatically created)</t>
  </si>
  <si>
    <t>Project acronym</t>
  </si>
  <si>
    <t>Partner number</t>
  </si>
  <si>
    <t>Abbreviated name of the organisation</t>
  </si>
  <si>
    <t>Name of the organisation in original language</t>
  </si>
  <si>
    <t>Name of the organisation in english</t>
  </si>
  <si>
    <t>Partner main address - Country</t>
  </si>
  <si>
    <t>Partner main address - NUTS 2</t>
  </si>
  <si>
    <t>Partner main address - NUTS 3</t>
  </si>
  <si>
    <t>ERDF</t>
  </si>
  <si>
    <t>ERDF % Rate</t>
  </si>
  <si>
    <t>% of total ERDF</t>
  </si>
  <si>
    <t>Public Contribution</t>
  </si>
  <si>
    <t>Auto Public Contribution</t>
  </si>
  <si>
    <t>Private Contribution</t>
  </si>
  <si>
    <t>Total partner contribution</t>
  </si>
  <si>
    <t>Total eligible budget</t>
  </si>
  <si>
    <t>LP1</t>
  </si>
  <si>
    <t>Magyarország (HU)</t>
  </si>
  <si>
    <t>Észak-Alföld (HU32)</t>
  </si>
  <si>
    <t>Szabolcs-Szatmár-Bereg (HU323)</t>
  </si>
  <si>
    <t>PP2</t>
  </si>
  <si>
    <t>România (RO)</t>
  </si>
  <si>
    <t>Nord-Vest (RO11)</t>
  </si>
  <si>
    <t>Satu Mare (RO115)</t>
  </si>
  <si>
    <t xml:space="preserve">Medical Emergency Response Interregional Simulation Training Programme </t>
  </si>
  <si>
    <t>ABPR</t>
  </si>
  <si>
    <t>Asociatia Pentru Promovarea Afacerilor in Romania</t>
  </si>
  <si>
    <t>Association for Business Promotion in Romania</t>
  </si>
  <si>
    <t>Bihor (RO111)</t>
  </si>
  <si>
    <t>UO</t>
  </si>
  <si>
    <t>Universitatea din Oradea</t>
  </si>
  <si>
    <t>University of Oradea</t>
  </si>
  <si>
    <t>PP3</t>
  </si>
  <si>
    <t>UD</t>
  </si>
  <si>
    <t>Debreceni Egyetem</t>
  </si>
  <si>
    <t>University of Debrecen</t>
  </si>
  <si>
    <t>Hajdú-Bihar (HU321)</t>
  </si>
  <si>
    <t>PP4</t>
  </si>
  <si>
    <t>DEKOM</t>
  </si>
  <si>
    <t xml:space="preserve">Debreceni Egyetem Különleges Orvos és Mentőcsoport Egyesület </t>
  </si>
  <si>
    <t>University of Debrecen Special Medical Team</t>
  </si>
  <si>
    <t>UMFVBT</t>
  </si>
  <si>
    <t>Universitatea de Medicină și Farmacie „Victor Babeș" din Timișoara</t>
  </si>
  <si>
    <t>”Victor Babeș” University of Medicine and Pharmacy</t>
  </si>
  <si>
    <t>Vest (RO42)</t>
  </si>
  <si>
    <t>Timiş (RO424)</t>
  </si>
  <si>
    <t>SZTE</t>
  </si>
  <si>
    <t>Szegedi Tudományegyetem</t>
  </si>
  <si>
    <t>University of Szeged</t>
  </si>
  <si>
    <t>Dél-Alföld (HU33)</t>
  </si>
  <si>
    <t>Csongrád (HU333)</t>
  </si>
  <si>
    <t>AO</t>
  </si>
  <si>
    <t>ASOCIATIA ONCO HELP</t>
  </si>
  <si>
    <t>ONCO HELP ASSOCIATION</t>
  </si>
  <si>
    <t>Arad (RO421)</t>
  </si>
  <si>
    <t>HMEK</t>
  </si>
  <si>
    <t>Hódmezővásárhelyi-Makói Egészségügyi Ellátó Központ</t>
  </si>
  <si>
    <t>Hódmezővásárhely-Makó Health Care Center</t>
  </si>
  <si>
    <t>ASCV</t>
  </si>
  <si>
    <t>Asociaţia Surorile de Caritate Sfântul Vicenţiu</t>
  </si>
  <si>
    <t>Association of Vincentian Sisters of Charity</t>
  </si>
  <si>
    <t>SCMUT</t>
  </si>
  <si>
    <t>Spitalul Clinic Municipal de Urgență Timișoara</t>
  </si>
  <si>
    <t>Emergency Municipal Clinical Hospital Timisoara</t>
  </si>
  <si>
    <t>Universitatea de Medicină și Farmacie Victor Babeș din Timișoara</t>
  </si>
  <si>
    <t>"Victor Babeș" University of Medicine and Pharmacy in Timișoara</t>
  </si>
  <si>
    <t>The University of Szeged</t>
  </si>
  <si>
    <t>SCJUPBT</t>
  </si>
  <si>
    <t>Spitalul Clinic Județean de Urgență "Pius Brînzeu" Timișoara</t>
  </si>
  <si>
    <t>The Emergency County Hospital “Pius Brinzeu” of Timisoara</t>
  </si>
  <si>
    <t>ADIJSM</t>
  </si>
  <si>
    <t>Asociatia de Dezvoltare Intercomunitara Judetul Satu Mare</t>
  </si>
  <si>
    <t>Satu Mare County Intercommunity Development Association</t>
  </si>
  <si>
    <t>NYTK</t>
  </si>
  <si>
    <t>Nyíregyházi Tankerületi Központ</t>
  </si>
  <si>
    <t>Educational District Center of Nyiregyháza</t>
  </si>
  <si>
    <t>CSEI</t>
  </si>
  <si>
    <t>Centrul Școlar pentru Educație Incluzivă</t>
  </si>
  <si>
    <t>School Center for Inclusive Education Satu Mare</t>
  </si>
  <si>
    <t>Hódmezővásárhelyi-Makói Egészségügyi Ellátó Központ</t>
  </si>
  <si>
    <t>DASMT</t>
  </si>
  <si>
    <t>Directia de Asistenta Sociala  a Muncipiului Timisoara</t>
  </si>
  <si>
    <t xml:space="preserve">Social Assistance Directorate of  Timisoara Municipality </t>
  </si>
  <si>
    <t>Békés (HU332)</t>
  </si>
  <si>
    <t xml:space="preserve">CJTIMIS </t>
  </si>
  <si>
    <t xml:space="preserve">CONSILIUL JUDETEAN TIMIS </t>
  </si>
  <si>
    <t xml:space="preserve">TIMIS COUNTY COUNCIL </t>
  </si>
  <si>
    <t xml:space="preserve">SZTE </t>
  </si>
  <si>
    <t>University Of Szeged</t>
  </si>
  <si>
    <t>ECCHT</t>
  </si>
  <si>
    <t>Spitalul Clinic Judeţean de Urgenţă "Pius Brînzeu" Timişoara</t>
  </si>
  <si>
    <t>Emergency Clinical County Hospital "Pius Brinzeu" Timisoara</t>
  </si>
  <si>
    <t>Spitalul Clinic Municipal de Urgenţă Timişoara</t>
  </si>
  <si>
    <t>The Emergency Municipal Clinical Hospital Timisoara</t>
  </si>
  <si>
    <t>SOFT</t>
  </si>
  <si>
    <t>HARD</t>
  </si>
  <si>
    <t>Project type</t>
  </si>
  <si>
    <t>Project Overall Objective</t>
  </si>
  <si>
    <t>Total ERDF</t>
  </si>
  <si>
    <t>Project duration
(months)</t>
  </si>
  <si>
    <t>Strengthening the healthcare systems in Bihor-Hajdú Bihar counties by improving the skills of doctors and future doctors in advanced life support in disaster medicine in pre-hospital settings and in intensive care/emergency reception units through the specialized training of 400 medical students and 60 doctors, the modernization of medical systems through equipment in Oradea and Debrecen, the implementation of a Bihor-Hajdú Bihar action plan and the promotion of cross-border collaborations.</t>
  </si>
  <si>
    <t>To ensure equitable healthcare access and enhance the resilience of healthcare systems in the ROHU border region, by introducing state-of-the-art workflows, with a goal of analyzing 8,000 clinical specimens. Additionally, it will facilitate joint capacity building and the exchange of valuable experience among 60 microbiologists or technicians and 40 resident doctors or clinicians, that will actively engage in trainings focusing on advanced diagnostic techniques and infectious disease management.</t>
  </si>
  <si>
    <t>The overall goal of the project is to help families have children on time through the care of the people involved and increasing the number of years spent in health to reduce the burden of the healthcare system and to support its resilience. In addition, the project aims to minimize the number of people left out from care by relocating specialist medical examinations and pre-schooler screenings to peripheral areas, and by improving the local level of obstetrics and gynecology care conditions</t>
  </si>
  <si>
    <t>Main objective of the project is to improve radiotherapy quality for treating cancer patients in the trans-border region. It is a cross-border joint initiative to exchange experience and provide training on cutting-edge irradiation techniques, increasing personalization and quality of the health care services at both project participants. It also includes the implementation of regular safety measurements by dosimetry analysis of the irradiation beams coming from the machine to the patients.</t>
  </si>
  <si>
    <t>To ensure equitable healthcare access and enhance the resilience of healthcare systems in the ROHU border region by investing in state-of-the-art medical equipment and innovative IT solutions for surgical diseases, benefiting at least 5500 patients, and facilitating joint capacity building and exchange of valuable experience among 160 healthcare providers who will actively participate in training programs focusing on minimally invasive procedures and the surgical management of colorectal cancer.</t>
  </si>
  <si>
    <t>Ensuring improved access to mental health care (better infrastructure and endowment) for disadvantaged children in both cross-border target counties (Satu Mare and Szabolcs-Szatmár-Bereg) through improved services offered by the project partner institutions and fostering resilience of the other stakeholders form the two counties.</t>
  </si>
  <si>
    <t>Investing in medico-social services to be provided for min 6500 annual users (older adults) in Timis County and Csongrád county by developing complementary specific medical infrastructure and endowment to be used in rehabilitation, balneo, day care centers and home-care services in the specified area, aimed at maintaining a high quality of life. The investments will be supported by a jointly developed solution on promoting healthy aging of the elderly in the cross-border area.</t>
  </si>
  <si>
    <t>Fostering resilience, personalization, availability, and quality of CB health services by improving primary, emergency and intensive patient care through field strategic investments in Timis – Csongrád-Csanád cooperation area, by empowering medical units’ interoperability (CB operative communication channels, CB consultancy support system for treatment of complex cases, CB patient transfer protocol) and by connecting medical staff in the PA counties (CB conferences, webinars, resident stages).</t>
  </si>
  <si>
    <t>To ensure equitable healthcare access and enhance the resilience of the healthcare systems in the ROHU border region by investing in 2 state-of-the-art Interreg centres of ocular oncology located in Timisoara and Debrecen, benefiting at least 4.200 patients annually, and facilitating joint capacity building and the exchange of valuable experience among 105 healthcare providers who will actively participate in training programs focusing on brachytherapy treatment.</t>
  </si>
  <si>
    <t>Score</t>
  </si>
  <si>
    <t>Open Call 1: SOFT and HARD Projects</t>
  </si>
  <si>
    <t>ERDF available for SO 4.5 normal projects at Programme level: 15,200,562</t>
  </si>
  <si>
    <t>Projects selected within CALL ERDF allocation</t>
  </si>
  <si>
    <t>Projects selected within PROGRAMME ERDF allocation</t>
  </si>
  <si>
    <t>Budapest (HU110)</t>
  </si>
  <si>
    <t>National Archives of Hungary</t>
  </si>
  <si>
    <t>Magyar Nemzeti Levéltár</t>
  </si>
  <si>
    <t>Satu Mare County Museum</t>
  </si>
  <si>
    <t>Bastion Association</t>
  </si>
  <si>
    <t xml:space="preserve">Tűzköves Heritage Keeper, Educational, Cultural Foundation </t>
  </si>
  <si>
    <t>Tűzköves Hagyományőrző, Ismeretterjesztő, Kulturális Alapítvány</t>
  </si>
  <si>
    <t>Network for Regional Development Foundation</t>
  </si>
  <si>
    <t>Hálózat a Regionális Fejlesztésért Alapítvány</t>
  </si>
  <si>
    <t>ORDER of MINORS ARAD</t>
  </si>
  <si>
    <t>ORDINUL MINORIȚILOR ARAD</t>
  </si>
  <si>
    <t>Society of the Divine Saviour</t>
  </si>
  <si>
    <t>Societatea Divinului Salvator</t>
  </si>
  <si>
    <t>The project aims to establish a cross-border tourism product, a cultural and religious tourism route network that not only presents the cross-border region as a unified destination but also provides opportunities for the development of regenerative tourism and the creation and assurance of a unified quality system for sustainable and accessible services for the guests. Moreover, the project supports the formation of local identity by incorporating the population into its program elements.</t>
  </si>
  <si>
    <t>Borderless Faith: Cultural Route of Folk Religiosity in the Border Areas of Romania and Hungary</t>
  </si>
  <si>
    <t>SPIRITRAILS</t>
  </si>
  <si>
    <t>ROHU00463</t>
  </si>
  <si>
    <t>Local Council of Tarhos</t>
  </si>
  <si>
    <t>Tarhos Község Önkormányzata</t>
  </si>
  <si>
    <t>Ineu Town</t>
  </si>
  <si>
    <t>Orașul Ineu</t>
  </si>
  <si>
    <t>The project’s overall objective is enhancing the impact of culture and sustainable tourism on economic development, social inclusion, and social innovation within the cross-border region of Romania and Hungary, benefiting local communities, stakeholders, and tourists. The project aim for a noticeable increase in tourist stays, enhanced cultural engagement, and improved economic opportunities, contributing to the overall growth and inclusivity of the region.</t>
  </si>
  <si>
    <t>Ineu-Tarhos Active Trail: Explore and Adventure Cross-Border</t>
  </si>
  <si>
    <t>IT Explore</t>
  </si>
  <si>
    <t>ROHU00603</t>
  </si>
  <si>
    <t>Integratio Foundation</t>
  </si>
  <si>
    <t>Fundatia Integratio</t>
  </si>
  <si>
    <t xml:space="preserve">The main output of the project is a „best practice” in a form of an innovative art method, which can be easily adapted by any organization after the project completion. </t>
  </si>
  <si>
    <t>Catholic Youth Foundation</t>
  </si>
  <si>
    <t>Katolikus Ifjúsági Alapítvány</t>
  </si>
  <si>
    <t xml:space="preserve">The aim of the project is to create a powerful culture-based social innovation solution and validate it by using a series of art events. This method will move young people of the programme region out of passivity, isolation, develop their competencies and increase their social responsibility. </t>
  </si>
  <si>
    <t xml:space="preserve">Promoting the active role and involvement of young people with artistic methods and cultural cooperation </t>
  </si>
  <si>
    <t>ROLE-ART</t>
  </si>
  <si>
    <t>ROHU00291</t>
  </si>
  <si>
    <t>Muzeul Judetean Satu Mare</t>
  </si>
  <si>
    <t>The principal activity of the project is to digitize and promote sources of common history, which constitute important pieces of cultural heritage. In addition, cultural heritage sites will be renovated or created (Ady Memorial Museum, Ady Endre village, RO; and Archival Visitor Center, Debrecen, HU) and related exhibitions organized. We aim to promote cooperation among different social strata and contribute to the preservation of cultural heritage and increase its accessibility.</t>
  </si>
  <si>
    <t>Memories of Nations - Architectural and Social Heritage of Cooperatives</t>
  </si>
  <si>
    <t>MoN - Architecture</t>
  </si>
  <si>
    <t>ROHU00530</t>
  </si>
  <si>
    <t>Reformed Church District from Oradea</t>
  </si>
  <si>
    <t>Eparhia Reformată de pe lângă Piatra Craiului (Királyhágómelléki Református Egyházkerület)</t>
  </si>
  <si>
    <t>Reformed Church District from Debrecen</t>
  </si>
  <si>
    <t>Tiszántúli Református Egyházkerület</t>
  </si>
  <si>
    <t>The comprehensive purpose of the project is to increase the visitation of the Route of Medieval Churches, enhance awareness and expansion of the heritage network. This includes rehabilitation and restoration of six churches, adapting heritage conservation and tourism innovations emerging from the program to other regions through the expansion of the route, and strengthening tourism, cultural, and heritage preservation collaborations among members of the heritage network.</t>
  </si>
  <si>
    <t>The enhancement of the Route of Medieval Churches</t>
  </si>
  <si>
    <t>HeritageTour</t>
  </si>
  <si>
    <t>ROHU00532</t>
  </si>
  <si>
    <t>Foundation for the Protection of Historical Monuments from Bihor County</t>
  </si>
  <si>
    <t>Fundatia de Protejare a Monumentelor Istorice din Județul Bihor</t>
  </si>
  <si>
    <t>Jósa András Museum</t>
  </si>
  <si>
    <t>Jósa András Múzeum</t>
  </si>
  <si>
    <t>The project’s overall objective is to explore and showcase the Swabian cultural-historical legacy through the creation of a sustainable and vibrant cultural-touristic route connecting Nyíregyháza (HU) and Palota (RO). This contributes to the construction of a historical memorial and exhibition space in Sóstó Skanzen, as well as the organization of exhibitions in multiple locations, and community engagement events to raise awareness and appreciation the Swabian heritage along the route.</t>
  </si>
  <si>
    <t>Creation of a ‘Swabian Cultural-Touristic Route’ and a historical memorial site through the research and showcasing of the rich Swabian culture and fostering community engagement across borders</t>
  </si>
  <si>
    <t>Swabian Heritage</t>
  </si>
  <si>
    <t>ROHU00528</t>
  </si>
  <si>
    <t>Diocese of Debrecen-Nyíregyháza</t>
  </si>
  <si>
    <t>Debrecen-Nyíregyházi Egyházmegye</t>
  </si>
  <si>
    <t>Diocese of Nyíregyháza</t>
  </si>
  <si>
    <t>Nyíregyházi Egyházmegye</t>
  </si>
  <si>
    <t>Roman Catholic Episcopate of Satu Mare</t>
  </si>
  <si>
    <t>Episcopia Romano Catolică Satu Mare</t>
  </si>
  <si>
    <t>The overall objective of the project is to put the project sites on the tourist map of the region by renovating sacral buildings, innovatively presenting religious heritage and organizing cultural events. Through the infrastructural interventions and the events, project locations become visible for mainstream tourism in the region, increasing the attraction of the settlements and other nearby destinations.</t>
  </si>
  <si>
    <t>Catholic event tourism in Szabolcs-Szatmár-Bereg and Satu Mare counties</t>
  </si>
  <si>
    <t>CET</t>
  </si>
  <si>
    <t>ROHU00474</t>
  </si>
  <si>
    <t>Municipality of Jebel</t>
  </si>
  <si>
    <t>COMUNA JEBEL</t>
  </si>
  <si>
    <t>PP8</t>
  </si>
  <si>
    <t>Asociația Bastion-Várbástya</t>
  </si>
  <si>
    <t>PP7</t>
  </si>
  <si>
    <t>CITY OF SANNICOLAU MARE</t>
  </si>
  <si>
    <t>ORASUL SANNICOLAU MARE</t>
  </si>
  <si>
    <t>PP6</t>
  </si>
  <si>
    <t>Network for Regional Development Foundation </t>
  </si>
  <si>
    <t>PP5</t>
  </si>
  <si>
    <t>Municipality of Mórahalom</t>
  </si>
  <si>
    <t>Mórahalom Városi Önkormányzat</t>
  </si>
  <si>
    <t>Municipality of Ruzsa</t>
  </si>
  <si>
    <t>Ruzsa Község  Önkormányzata</t>
  </si>
  <si>
    <t>Municipality of Ásotthalom</t>
  </si>
  <si>
    <t>Ásotthalom Nagyközségi Önkormányzat</t>
  </si>
  <si>
    <t>Banat-Triplex Confinium EGTC</t>
  </si>
  <si>
    <t>To enhance social cohesion and innovation across the ROHU border by developing cultural and sustainable tourism, highlighting Bartók's heritage while increasing cultural awareness, community cohesion through educational, digital tools, promoting cross-border cultural exchange. Targeting a broad audience, the project aims for measurable development in economic growth, social inclusion, innovation, utilizing Bartók's legacy as a cornerstone for learning, practicing, performing.</t>
  </si>
  <si>
    <t>Unveiling Béla Bartók's ethos and cultural heritage through various artistic disciplines</t>
  </si>
  <si>
    <t>MIKROKOSMOS</t>
  </si>
  <si>
    <t>ROHU00495</t>
  </si>
  <si>
    <t>Project duration</t>
  </si>
  <si>
    <t>Project NO.</t>
  </si>
  <si>
    <t>ERDF Total allocation per Open Calls under SO 4.6 15,488,660.31</t>
  </si>
  <si>
    <t>ERDF allocation per call: EUR 10,842,062</t>
  </si>
  <si>
    <t>(SO) 4.6 Enhancing the role of culture and sustainable tourism in economic development, social inclusion and social innovation</t>
  </si>
  <si>
    <t>1st Open Call: SOFT and HARD component</t>
  </si>
  <si>
    <t>List of projects selected for support/on the reserve list/rejected under Priority 2 - Specific Objective 4.6</t>
  </si>
  <si>
    <t>List of projects selected for support/on the reserve list/rejected under Priority 2 - Specific Objective 4.5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</si>
</sst>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23">
    <font>
      <sz val="11"/>
      <color theme="1"/>
      <name val="Aptos Narrow"/>
      <family val="2"/>
      <scheme val="minor"/>
    </font>
    <font>
      <sz val="11"/>
      <color theme="1"/>
      <name val="Aptos Narrow"/>
      <family val="2"/>
      <scheme val="minor"/>
    </font>
    <font>
      <sz val="18"/>
      <color theme="3"/>
      <name val="Aptos Display"/>
      <family val="2"/>
      <scheme val="major"/>
    </font>
    <font>
      <b/>
      <sz val="15"/>
      <color theme="3"/>
      <name val="Aptos Narrow"/>
      <family val="2"/>
      <scheme val="minor"/>
    </font>
    <font>
      <b/>
      <sz val="13"/>
      <color theme="3"/>
      <name val="Aptos Narrow"/>
      <family val="2"/>
      <scheme val="minor"/>
    </font>
    <font>
      <b/>
      <sz val="11"/>
      <color theme="3"/>
      <name val="Aptos Narrow"/>
      <family val="2"/>
      <scheme val="minor"/>
    </font>
    <font>
      <sz val="11"/>
      <color rgb="FF006100"/>
      <name val="Aptos Narrow"/>
      <family val="2"/>
      <scheme val="minor"/>
    </font>
    <font>
      <sz val="11"/>
      <color rgb="FF9C0006"/>
      <name val="Aptos Narrow"/>
      <family val="2"/>
      <scheme val="minor"/>
    </font>
    <font>
      <sz val="11"/>
      <color rgb="FF9C5700"/>
      <name val="Aptos Narrow"/>
      <family val="2"/>
      <scheme val="minor"/>
    </font>
    <font>
      <sz val="11"/>
      <color rgb="FF3F3F76"/>
      <name val="Aptos Narrow"/>
      <family val="2"/>
      <scheme val="minor"/>
    </font>
    <font>
      <b/>
      <sz val="11"/>
      <color rgb="FF3F3F3F"/>
      <name val="Aptos Narrow"/>
      <family val="2"/>
      <scheme val="minor"/>
    </font>
    <font>
      <b/>
      <sz val="11"/>
      <color rgb="FFFA7D00"/>
      <name val="Aptos Narrow"/>
      <family val="2"/>
      <scheme val="minor"/>
    </font>
    <font>
      <sz val="11"/>
      <color rgb="FFFA7D00"/>
      <name val="Aptos Narrow"/>
      <family val="2"/>
      <scheme val="minor"/>
    </font>
    <font>
      <b/>
      <sz val="11"/>
      <color theme="0"/>
      <name val="Aptos Narrow"/>
      <family val="2"/>
      <scheme val="minor"/>
    </font>
    <font>
      <sz val="11"/>
      <color rgb="FFFF0000"/>
      <name val="Aptos Narrow"/>
      <family val="2"/>
      <scheme val="minor"/>
    </font>
    <font>
      <i/>
      <sz val="11"/>
      <color rgb="FF7F7F7F"/>
      <name val="Aptos Narrow"/>
      <family val="2"/>
      <scheme val="minor"/>
    </font>
    <font>
      <b/>
      <sz val="11"/>
      <color theme="1"/>
      <name val="Aptos Narrow"/>
      <family val="2"/>
      <scheme val="minor"/>
    </font>
    <font>
      <sz val="11"/>
      <color theme="0"/>
      <name val="Aptos Narrow"/>
      <family val="2"/>
      <scheme val="minor"/>
    </font>
    <font>
      <sz val="11"/>
      <name val="Aptos Narrow"/>
      <family val="2"/>
      <scheme val="minor"/>
    </font>
    <font>
      <sz val="11"/>
      <color indexed="8"/>
      <name val="Aptos Narrow"/>
      <family val="2"/>
      <scheme val="minor"/>
    </font>
    <font>
      <sz val="14"/>
      <name val="Aptos Narrow"/>
      <family val="2"/>
      <scheme val="minor"/>
    </font>
    <font>
      <sz val="14"/>
      <name val="Times New Roman"/>
      <family val="1"/>
    </font>
    <font>
      <b/>
      <sz val="11"/>
      <name val="Aptos Narrow"/>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ck">
        <color rgb="FF000000"/>
      </top>
      <bottom style="thin">
        <color rgb="FF000000"/>
      </bottom>
      <diagonal/>
    </border>
    <border>
      <left/>
      <right style="thin">
        <color rgb="FF000000"/>
      </right>
      <top style="thick">
        <color rgb="FF000000"/>
      </top>
      <bottom style="thin">
        <color rgb="FF000000"/>
      </bottom>
      <diagonal/>
    </border>
    <border>
      <left/>
      <right style="thin">
        <color rgb="FF000000"/>
      </right>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right style="thin">
        <color rgb="FF000000"/>
      </right>
      <top style="thin">
        <color rgb="FF000000"/>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thin">
        <color indexed="64"/>
      </left>
      <right/>
      <top style="thin">
        <color indexed="64"/>
      </top>
      <bottom style="thin">
        <color indexed="64"/>
      </bottom>
      <diagonal/>
    </border>
    <border>
      <left style="thin">
        <color rgb="FF000000"/>
      </left>
      <right style="thin">
        <color rgb="FF000000"/>
      </right>
      <top style="thin">
        <color rgb="FF000000"/>
      </top>
      <bottom style="medium">
        <color indexed="64"/>
      </bottom>
      <diagonal/>
    </border>
    <border>
      <left style="thin">
        <color rgb="FF000000"/>
      </left>
      <right style="thin">
        <color rgb="FF000000"/>
      </right>
      <top/>
      <bottom style="medium">
        <color indexed="64"/>
      </bottom>
      <diagonal/>
    </border>
    <border>
      <left style="thin">
        <color rgb="FF000000"/>
      </left>
      <right style="thin">
        <color rgb="FF000000"/>
      </right>
      <top style="thin">
        <color rgb="FF000000"/>
      </top>
      <bottom style="medium">
        <color rgb="FF000000"/>
      </bottom>
      <diagonal/>
    </border>
    <border>
      <left style="thin">
        <color rgb="FF000000"/>
      </left>
      <right style="thin">
        <color rgb="FF000000"/>
      </right>
      <top/>
      <bottom style="medium">
        <color rgb="FF000000"/>
      </bottom>
      <diagonal/>
    </border>
    <border>
      <left/>
      <right style="thin">
        <color rgb="FF000000"/>
      </right>
      <top/>
      <bottom style="medium">
        <color rgb="FF000000"/>
      </bottom>
      <diagonal/>
    </border>
    <border>
      <left style="thin">
        <color rgb="FF000000"/>
      </left>
      <right style="thin">
        <color rgb="FF000000"/>
      </right>
      <top style="thin">
        <color indexed="64"/>
      </top>
      <bottom style="thin">
        <color indexed="64"/>
      </bottom>
      <diagonal/>
    </border>
    <border>
      <left style="thin">
        <color rgb="FF000000"/>
      </left>
      <right/>
      <top style="thin">
        <color indexed="64"/>
      </top>
      <bottom style="thin">
        <color indexed="64"/>
      </bottom>
      <diagonal/>
    </border>
    <border>
      <left/>
      <right style="thin">
        <color rgb="FF000000"/>
      </right>
      <top style="thin">
        <color indexed="64"/>
      </top>
      <bottom style="thin">
        <color indexed="64"/>
      </bottom>
      <diagonal/>
    </border>
  </borders>
  <cellStyleXfs count="45">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43" fontId="1" fillId="0" borderId="0" applyFont="0" applyFill="0" applyBorder="0" applyAlignment="0" applyProtection="0"/>
    <xf numFmtId="0" fontId="19" fillId="0" borderId="0"/>
    <xf numFmtId="43" fontId="19" fillId="0" borderId="0" applyFont="0" applyFill="0" applyBorder="0" applyAlignment="0" applyProtection="0"/>
  </cellStyleXfs>
  <cellXfs count="87">
    <xf numFmtId="0" fontId="0" fillId="0" borderId="0" xfId="0"/>
    <xf numFmtId="0" fontId="18" fillId="0" borderId="0" xfId="0" applyFont="1" applyFill="1" applyAlignment="1">
      <alignment horizontal="left"/>
    </xf>
    <xf numFmtId="0" fontId="18" fillId="0" borderId="0" xfId="0" applyFont="1" applyFill="1" applyAlignment="1">
      <alignment horizontal="center" vertical="top"/>
    </xf>
    <xf numFmtId="0" fontId="18" fillId="0" borderId="0" xfId="0" applyFont="1" applyFill="1" applyAlignment="1">
      <alignment horizontal="center"/>
    </xf>
    <xf numFmtId="0" fontId="18" fillId="0" borderId="0" xfId="0" applyFont="1" applyFill="1"/>
    <xf numFmtId="0" fontId="20" fillId="0" borderId="0" xfId="0" applyFont="1" applyFill="1"/>
    <xf numFmtId="0" fontId="18" fillId="0" borderId="23" xfId="0" applyFont="1" applyFill="1" applyBorder="1" applyAlignment="1">
      <alignment horizontal="center" vertical="center" wrapText="1"/>
    </xf>
    <xf numFmtId="0" fontId="18" fillId="0" borderId="14" xfId="0" applyFont="1" applyFill="1" applyBorder="1" applyAlignment="1">
      <alignment horizontal="center" vertical="center" wrapText="1"/>
    </xf>
    <xf numFmtId="0" fontId="18" fillId="0" borderId="13" xfId="0" applyFont="1" applyFill="1" applyBorder="1" applyAlignment="1">
      <alignment horizontal="center" vertical="center" wrapText="1"/>
    </xf>
    <xf numFmtId="0" fontId="18" fillId="0" borderId="13" xfId="0" applyFont="1" applyFill="1" applyBorder="1" applyAlignment="1">
      <alignment vertical="center" wrapText="1"/>
    </xf>
    <xf numFmtId="0" fontId="18" fillId="0" borderId="0" xfId="0" applyFont="1" applyFill="1" applyAlignment="1">
      <alignment vertical="center"/>
    </xf>
    <xf numFmtId="0" fontId="18" fillId="0" borderId="24" xfId="0" applyFont="1" applyFill="1" applyBorder="1" applyAlignment="1">
      <alignment horizontal="left" vertical="top"/>
    </xf>
    <xf numFmtId="0" fontId="18" fillId="0" borderId="22" xfId="0" applyFont="1" applyFill="1" applyBorder="1" applyAlignment="1">
      <alignment horizontal="center" vertical="center" wrapText="1"/>
    </xf>
    <xf numFmtId="0" fontId="18" fillId="0" borderId="12" xfId="0" applyFont="1" applyFill="1" applyBorder="1" applyAlignment="1">
      <alignment horizontal="center" vertical="center" wrapText="1"/>
    </xf>
    <xf numFmtId="0" fontId="18" fillId="0" borderId="17" xfId="0" applyFont="1" applyFill="1" applyBorder="1" applyAlignment="1">
      <alignment horizontal="center" vertical="center" wrapText="1"/>
    </xf>
    <xf numFmtId="0" fontId="18" fillId="0" borderId="17" xfId="0" applyFont="1" applyFill="1" applyBorder="1" applyAlignment="1">
      <alignment vertical="center" wrapText="1"/>
    </xf>
    <xf numFmtId="0" fontId="18" fillId="0" borderId="11" xfId="0" applyFont="1" applyFill="1" applyBorder="1" applyAlignment="1">
      <alignment vertical="center" wrapText="1"/>
    </xf>
    <xf numFmtId="0" fontId="18" fillId="0" borderId="15" xfId="0" applyFont="1" applyFill="1" applyBorder="1" applyAlignment="1">
      <alignment horizontal="center" vertical="top" wrapText="1"/>
    </xf>
    <xf numFmtId="0" fontId="18" fillId="0" borderId="16" xfId="0" applyFont="1" applyFill="1" applyBorder="1" applyAlignment="1">
      <alignment horizontal="center" vertical="top" wrapText="1"/>
    </xf>
    <xf numFmtId="0" fontId="18" fillId="0" borderId="16" xfId="0" applyFont="1" applyFill="1" applyBorder="1" applyAlignment="1">
      <alignment vertical="top" wrapText="1"/>
    </xf>
    <xf numFmtId="43" fontId="18" fillId="0" borderId="16" xfId="42" applyFont="1" applyFill="1" applyBorder="1" applyAlignment="1">
      <alignment horizontal="center" vertical="top" wrapText="1"/>
    </xf>
    <xf numFmtId="0" fontId="18" fillId="0" borderId="10" xfId="0" applyFont="1" applyFill="1" applyBorder="1" applyAlignment="1">
      <alignment vertical="top" wrapText="1"/>
    </xf>
    <xf numFmtId="4" fontId="18" fillId="0" borderId="10" xfId="0" applyNumberFormat="1" applyFont="1" applyFill="1" applyBorder="1" applyAlignment="1">
      <alignment vertical="top" wrapText="1"/>
    </xf>
    <xf numFmtId="0" fontId="18" fillId="0" borderId="0" xfId="0" applyFont="1" applyFill="1" applyAlignment="1">
      <alignment vertical="top" wrapText="1"/>
    </xf>
    <xf numFmtId="0" fontId="18" fillId="0" borderId="19" xfId="0" applyFont="1" applyFill="1" applyBorder="1" applyAlignment="1">
      <alignment horizontal="center" vertical="top" wrapText="1"/>
    </xf>
    <xf numFmtId="0" fontId="18" fillId="0" borderId="15" xfId="0" applyFont="1" applyFill="1" applyBorder="1" applyAlignment="1">
      <alignment horizontal="center" wrapText="1"/>
    </xf>
    <xf numFmtId="0" fontId="18" fillId="0" borderId="17" xfId="0" applyFont="1" applyFill="1" applyBorder="1" applyAlignment="1">
      <alignment horizontal="center" wrapText="1"/>
    </xf>
    <xf numFmtId="0" fontId="18" fillId="0" borderId="17" xfId="0" applyFont="1" applyFill="1" applyBorder="1" applyAlignment="1">
      <alignment wrapText="1"/>
    </xf>
    <xf numFmtId="43" fontId="18" fillId="0" borderId="17" xfId="42" applyFont="1" applyFill="1" applyBorder="1" applyAlignment="1">
      <alignment horizontal="center" wrapText="1"/>
    </xf>
    <xf numFmtId="0" fontId="18" fillId="0" borderId="10" xfId="0" applyFont="1" applyFill="1" applyBorder="1" applyAlignment="1">
      <alignment wrapText="1"/>
    </xf>
    <xf numFmtId="4" fontId="18" fillId="0" borderId="10" xfId="0" applyNumberFormat="1" applyFont="1" applyFill="1" applyBorder="1" applyAlignment="1">
      <alignment wrapText="1"/>
    </xf>
    <xf numFmtId="0" fontId="18" fillId="0" borderId="0" xfId="0" applyFont="1" applyFill="1" applyAlignment="1">
      <alignment wrapText="1"/>
    </xf>
    <xf numFmtId="0" fontId="18" fillId="0" borderId="12" xfId="0" applyFont="1" applyFill="1" applyBorder="1" applyAlignment="1">
      <alignment horizontal="center" vertical="top" wrapText="1"/>
    </xf>
    <xf numFmtId="0" fontId="18" fillId="0" borderId="11" xfId="0" applyFont="1" applyFill="1" applyBorder="1" applyAlignment="1">
      <alignment horizontal="center" wrapText="1"/>
    </xf>
    <xf numFmtId="0" fontId="18" fillId="0" borderId="11" xfId="0" applyFont="1" applyFill="1" applyBorder="1" applyAlignment="1">
      <alignment wrapText="1"/>
    </xf>
    <xf numFmtId="43" fontId="18" fillId="0" borderId="11" xfId="42" applyFont="1" applyFill="1" applyBorder="1" applyAlignment="1">
      <alignment horizontal="center" wrapText="1"/>
    </xf>
    <xf numFmtId="0" fontId="18" fillId="0" borderId="18" xfId="0" applyFont="1" applyFill="1" applyBorder="1" applyAlignment="1">
      <alignment horizontal="center" vertical="top" wrapText="1"/>
    </xf>
    <xf numFmtId="0" fontId="18" fillId="0" borderId="18" xfId="0" applyFont="1" applyFill="1" applyBorder="1" applyAlignment="1">
      <alignment horizontal="left" vertical="top"/>
    </xf>
    <xf numFmtId="43" fontId="18" fillId="0" borderId="0" xfId="0" applyNumberFormat="1" applyFont="1" applyFill="1" applyAlignment="1">
      <alignment horizontal="center"/>
    </xf>
    <xf numFmtId="0" fontId="18" fillId="0" borderId="0" xfId="43" applyFont="1" applyFill="1" applyAlignment="1">
      <alignment horizontal="center" vertical="center"/>
    </xf>
    <xf numFmtId="0" fontId="18" fillId="0" borderId="17" xfId="43" applyFont="1" applyFill="1" applyBorder="1" applyAlignment="1">
      <alignment horizontal="left" vertical="center"/>
    </xf>
    <xf numFmtId="0" fontId="18" fillId="0" borderId="17" xfId="43" applyFont="1" applyFill="1" applyBorder="1" applyAlignment="1">
      <alignment horizontal="left" vertical="center" wrapText="1"/>
    </xf>
    <xf numFmtId="4" fontId="18" fillId="0" borderId="16" xfId="43" applyNumberFormat="1" applyFont="1" applyFill="1" applyBorder="1" applyAlignment="1">
      <alignment horizontal="right" vertical="center" wrapText="1"/>
    </xf>
    <xf numFmtId="0" fontId="18" fillId="0" borderId="10" xfId="43" applyFont="1" applyFill="1" applyBorder="1" applyAlignment="1">
      <alignment horizontal="left" vertical="center"/>
    </xf>
    <xf numFmtId="0" fontId="18" fillId="0" borderId="10" xfId="43" applyFont="1" applyFill="1" applyBorder="1" applyAlignment="1">
      <alignment horizontal="left" vertical="center" wrapText="1"/>
    </xf>
    <xf numFmtId="4" fontId="18" fillId="0" borderId="10" xfId="43" applyNumberFormat="1" applyFont="1" applyFill="1" applyBorder="1" applyAlignment="1">
      <alignment horizontal="left" vertical="center"/>
    </xf>
    <xf numFmtId="0" fontId="18" fillId="0" borderId="17" xfId="43" applyFont="1" applyFill="1" applyBorder="1" applyAlignment="1">
      <alignment horizontal="right" vertical="center" wrapText="1"/>
    </xf>
    <xf numFmtId="4" fontId="18" fillId="0" borderId="17" xfId="43" applyNumberFormat="1" applyFont="1" applyFill="1" applyBorder="1" applyAlignment="1">
      <alignment horizontal="right" vertical="center" wrapText="1"/>
    </xf>
    <xf numFmtId="0" fontId="18" fillId="0" borderId="29" xfId="43" applyFont="1" applyFill="1" applyBorder="1" applyAlignment="1">
      <alignment horizontal="center" vertical="center"/>
    </xf>
    <xf numFmtId="0" fontId="18" fillId="0" borderId="28" xfId="43" applyFont="1" applyFill="1" applyBorder="1" applyAlignment="1">
      <alignment horizontal="left" vertical="center"/>
    </xf>
    <xf numFmtId="0" fontId="18" fillId="0" borderId="28" xfId="43" applyFont="1" applyFill="1" applyBorder="1" applyAlignment="1">
      <alignment horizontal="left" vertical="center" wrapText="1"/>
    </xf>
    <xf numFmtId="0" fontId="18" fillId="0" borderId="27" xfId="43" applyFont="1" applyFill="1" applyBorder="1" applyAlignment="1">
      <alignment horizontal="left" vertical="center"/>
    </xf>
    <xf numFmtId="0" fontId="18" fillId="0" borderId="27" xfId="43" applyFont="1" applyFill="1" applyBorder="1" applyAlignment="1">
      <alignment horizontal="left" vertical="center" wrapText="1"/>
    </xf>
    <xf numFmtId="4" fontId="18" fillId="0" borderId="27" xfId="43" applyNumberFormat="1" applyFont="1" applyFill="1" applyBorder="1" applyAlignment="1">
      <alignment horizontal="left" vertical="center"/>
    </xf>
    <xf numFmtId="0" fontId="18" fillId="0" borderId="11" xfId="43" applyFont="1" applyFill="1" applyBorder="1" applyAlignment="1">
      <alignment horizontal="left" vertical="center"/>
    </xf>
    <xf numFmtId="0" fontId="18" fillId="0" borderId="11" xfId="43" applyFont="1" applyFill="1" applyBorder="1" applyAlignment="1">
      <alignment horizontal="left" vertical="center" wrapText="1"/>
    </xf>
    <xf numFmtId="4" fontId="18" fillId="0" borderId="11" xfId="43" applyNumberFormat="1" applyFont="1" applyFill="1" applyBorder="1" applyAlignment="1">
      <alignment horizontal="left" vertical="center"/>
    </xf>
    <xf numFmtId="4" fontId="18" fillId="0" borderId="17" xfId="43" applyNumberFormat="1" applyFont="1" applyFill="1" applyBorder="1" applyAlignment="1">
      <alignment horizontal="left" vertical="center" wrapText="1"/>
    </xf>
    <xf numFmtId="4" fontId="18" fillId="0" borderId="29" xfId="43" applyNumberFormat="1" applyFont="1" applyFill="1" applyBorder="1" applyAlignment="1">
      <alignment horizontal="center" vertical="center"/>
    </xf>
    <xf numFmtId="4" fontId="18" fillId="0" borderId="26" xfId="43" applyNumberFormat="1" applyFont="1" applyFill="1" applyBorder="1" applyAlignment="1">
      <alignment horizontal="right" vertical="center" wrapText="1"/>
    </xf>
    <xf numFmtId="4" fontId="18" fillId="0" borderId="25" xfId="43" applyNumberFormat="1" applyFont="1" applyFill="1" applyBorder="1" applyAlignment="1">
      <alignment horizontal="right" vertical="center" wrapText="1"/>
    </xf>
    <xf numFmtId="0" fontId="18" fillId="0" borderId="15" xfId="43" applyFont="1" applyFill="1" applyBorder="1" applyAlignment="1">
      <alignment horizontal="center" vertical="center"/>
    </xf>
    <xf numFmtId="0" fontId="18" fillId="0" borderId="16" xfId="43" applyFont="1" applyFill="1" applyBorder="1" applyAlignment="1">
      <alignment horizontal="left" vertical="center"/>
    </xf>
    <xf numFmtId="0" fontId="18" fillId="0" borderId="16" xfId="43" applyFont="1" applyFill="1" applyBorder="1" applyAlignment="1">
      <alignment horizontal="left" vertical="center" wrapText="1"/>
    </xf>
    <xf numFmtId="4" fontId="18" fillId="0" borderId="16" xfId="43" applyNumberFormat="1" applyFont="1" applyFill="1" applyBorder="1" applyAlignment="1">
      <alignment horizontal="left" vertical="center"/>
    </xf>
    <xf numFmtId="0" fontId="18" fillId="0" borderId="32" xfId="43" applyFont="1" applyFill="1" applyBorder="1" applyAlignment="1">
      <alignment horizontal="left" vertical="center"/>
    </xf>
    <xf numFmtId="0" fontId="18" fillId="0" borderId="30" xfId="43" applyFont="1" applyFill="1" applyBorder="1" applyAlignment="1">
      <alignment horizontal="left" vertical="center"/>
    </xf>
    <xf numFmtId="0" fontId="18" fillId="0" borderId="30" xfId="43" applyFont="1" applyFill="1" applyBorder="1" applyAlignment="1">
      <alignment horizontal="left" vertical="center" wrapText="1"/>
    </xf>
    <xf numFmtId="4" fontId="18" fillId="0" borderId="30" xfId="43" applyNumberFormat="1" applyFont="1" applyFill="1" applyBorder="1" applyAlignment="1">
      <alignment horizontal="left" vertical="center"/>
    </xf>
    <xf numFmtId="0" fontId="18" fillId="0" borderId="0" xfId="43" applyFont="1" applyFill="1" applyAlignment="1">
      <alignment horizontal="left" vertical="top"/>
    </xf>
    <xf numFmtId="0" fontId="18" fillId="0" borderId="0" xfId="43" applyFont="1" applyFill="1"/>
    <xf numFmtId="0" fontId="18" fillId="0" borderId="0" xfId="43" applyFont="1" applyFill="1" applyAlignment="1">
      <alignment wrapText="1"/>
    </xf>
    <xf numFmtId="0" fontId="21" fillId="0" borderId="0" xfId="0" applyFont="1" applyFill="1"/>
    <xf numFmtId="4" fontId="18" fillId="0" borderId="20" xfId="43" applyNumberFormat="1" applyFont="1" applyFill="1" applyBorder="1" applyAlignment="1">
      <alignment horizontal="left"/>
    </xf>
    <xf numFmtId="0" fontId="18" fillId="0" borderId="21" xfId="43" applyFont="1" applyFill="1" applyBorder="1" applyAlignment="1">
      <alignment horizontal="center" vertical="center" wrapText="1"/>
    </xf>
    <xf numFmtId="0" fontId="18" fillId="0" borderId="13" xfId="43" applyFont="1" applyFill="1" applyBorder="1" applyAlignment="1">
      <alignment horizontal="center" vertical="center" wrapText="1"/>
    </xf>
    <xf numFmtId="0" fontId="18" fillId="0" borderId="20" xfId="0" applyFont="1" applyFill="1" applyBorder="1" applyAlignment="1">
      <alignment horizontal="left" vertical="top"/>
    </xf>
    <xf numFmtId="0" fontId="18" fillId="0" borderId="20" xfId="43" applyFont="1" applyFill="1" applyBorder="1" applyAlignment="1">
      <alignment horizontal="center" vertical="center" wrapText="1"/>
    </xf>
    <xf numFmtId="0" fontId="18" fillId="0" borderId="15" xfId="43" applyFont="1" applyFill="1" applyBorder="1" applyAlignment="1">
      <alignment horizontal="center" vertical="center" wrapText="1"/>
    </xf>
    <xf numFmtId="0" fontId="18" fillId="0" borderId="17" xfId="43" applyFont="1" applyFill="1" applyBorder="1" applyAlignment="1">
      <alignment horizontal="center" vertical="center" wrapText="1"/>
    </xf>
    <xf numFmtId="0" fontId="18" fillId="0" borderId="11" xfId="43" applyFont="1" applyFill="1" applyBorder="1" applyAlignment="1">
      <alignment horizontal="center" vertical="center" wrapText="1"/>
    </xf>
    <xf numFmtId="0" fontId="18" fillId="0" borderId="20" xfId="0" applyFont="1" applyFill="1" applyBorder="1" applyAlignment="1">
      <alignment horizontal="center" vertical="top" wrapText="1"/>
    </xf>
    <xf numFmtId="0" fontId="22" fillId="0" borderId="31" xfId="43" applyFont="1" applyFill="1" applyBorder="1" applyAlignment="1">
      <alignment horizontal="left" vertical="center" wrapText="1"/>
    </xf>
    <xf numFmtId="0" fontId="22" fillId="0" borderId="20" xfId="0" applyFont="1" applyFill="1" applyBorder="1" applyAlignment="1">
      <alignment horizontal="left" vertical="top" wrapText="1"/>
    </xf>
    <xf numFmtId="0" fontId="22" fillId="0" borderId="32" xfId="43" applyFont="1" applyFill="1" applyBorder="1" applyAlignment="1">
      <alignment horizontal="left" vertical="center" wrapText="1"/>
    </xf>
    <xf numFmtId="4" fontId="22" fillId="0" borderId="30" xfId="43" applyNumberFormat="1" applyFont="1" applyFill="1" applyBorder="1" applyAlignment="1">
      <alignment horizontal="right" vertical="center" wrapText="1"/>
    </xf>
    <xf numFmtId="0" fontId="18" fillId="0" borderId="0" xfId="43" applyFont="1" applyFill="1" applyAlignment="1">
      <alignment horizontal="center"/>
    </xf>
  </cellXfs>
  <cellStyles count="45">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Comma" xfId="42" builtinId="3"/>
    <cellStyle name="Comma 2" xfId="44" xr:uid="{80DEF81D-2C1F-47A4-8B7B-146FA9CE940B}"/>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rmal 2" xfId="43" xr:uid="{3A3A3542-CADB-4B13-B75F-596A1B56376C}"/>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C6467E-BE88-4FA5-A247-BEB519759C38}">
  <dimension ref="A1:Y35"/>
  <sheetViews>
    <sheetView tabSelected="1" topLeftCell="A23" zoomScale="50" zoomScaleNormal="50" workbookViewId="0">
      <selection activeCell="F2" sqref="F2"/>
    </sheetView>
  </sheetViews>
  <sheetFormatPr defaultColWidth="18.33203125" defaultRowHeight="14.4"/>
  <cols>
    <col min="1" max="1" width="18.33203125" style="4"/>
    <col min="2" max="2" width="18.33203125" style="2"/>
    <col min="3" max="5" width="18.33203125" style="3"/>
    <col min="6" max="6" width="18.33203125" style="4"/>
    <col min="7" max="7" width="41.6640625" style="4" customWidth="1"/>
    <col min="8" max="8" width="12.33203125" style="3" customWidth="1"/>
    <col min="9" max="10" width="18.33203125" style="3"/>
    <col min="11" max="12" width="18.33203125" style="4"/>
    <col min="13" max="13" width="20.109375" style="4" customWidth="1"/>
    <col min="14" max="16384" width="18.33203125" style="4"/>
  </cols>
  <sheetData>
    <row r="1" spans="1:25">
      <c r="A1" s="1" t="s">
        <v>27</v>
      </c>
    </row>
    <row r="2" spans="1:25">
      <c r="A2" s="1" t="s">
        <v>142</v>
      </c>
    </row>
    <row r="3" spans="1:25">
      <c r="A3" s="1" t="s">
        <v>28</v>
      </c>
    </row>
    <row r="4" spans="1:25" ht="18">
      <c r="A4" s="1" t="s">
        <v>29</v>
      </c>
      <c r="G4" s="5" t="s">
        <v>239</v>
      </c>
    </row>
    <row r="5" spans="1:25" ht="15" thickBot="1">
      <c r="A5" s="1" t="s">
        <v>143</v>
      </c>
    </row>
    <row r="6" spans="1:25" s="10" customFormat="1" ht="98.4" customHeight="1" thickTop="1">
      <c r="A6" s="6" t="s">
        <v>30</v>
      </c>
      <c r="B6" s="6" t="s">
        <v>141</v>
      </c>
      <c r="C6" s="7" t="s">
        <v>128</v>
      </c>
      <c r="D6" s="8" t="s">
        <v>31</v>
      </c>
      <c r="E6" s="8" t="s">
        <v>32</v>
      </c>
      <c r="F6" s="9" t="s">
        <v>0</v>
      </c>
      <c r="G6" s="9" t="s">
        <v>129</v>
      </c>
      <c r="H6" s="8" t="s">
        <v>131</v>
      </c>
      <c r="I6" s="8" t="s">
        <v>130</v>
      </c>
      <c r="J6" s="8" t="s">
        <v>47</v>
      </c>
      <c r="K6" s="9" t="s">
        <v>33</v>
      </c>
      <c r="L6" s="9" t="s">
        <v>34</v>
      </c>
      <c r="M6" s="9" t="s">
        <v>35</v>
      </c>
      <c r="N6" s="9" t="s">
        <v>36</v>
      </c>
      <c r="O6" s="9" t="s">
        <v>37</v>
      </c>
      <c r="P6" s="9" t="s">
        <v>38</v>
      </c>
      <c r="Q6" s="9" t="s">
        <v>39</v>
      </c>
      <c r="R6" s="9" t="s">
        <v>40</v>
      </c>
      <c r="S6" s="9" t="s">
        <v>41</v>
      </c>
      <c r="T6" s="9" t="s">
        <v>42</v>
      </c>
      <c r="U6" s="9" t="s">
        <v>43</v>
      </c>
      <c r="V6" s="9" t="s">
        <v>44</v>
      </c>
      <c r="W6" s="9" t="s">
        <v>45</v>
      </c>
      <c r="X6" s="9" t="s">
        <v>46</v>
      </c>
      <c r="Y6" s="9" t="s">
        <v>47</v>
      </c>
    </row>
    <row r="7" spans="1:25" s="10" customFormat="1" ht="28.2" customHeight="1">
      <c r="A7" s="11" t="s">
        <v>144</v>
      </c>
      <c r="B7" s="12"/>
      <c r="C7" s="13"/>
      <c r="D7" s="14"/>
      <c r="E7" s="14"/>
      <c r="F7" s="15"/>
      <c r="G7" s="15"/>
      <c r="H7" s="14"/>
      <c r="I7" s="14"/>
      <c r="J7" s="14"/>
      <c r="K7" s="16"/>
      <c r="L7" s="16"/>
      <c r="M7" s="16"/>
      <c r="N7" s="16"/>
      <c r="O7" s="16"/>
      <c r="P7" s="16"/>
      <c r="Q7" s="16"/>
      <c r="R7" s="16"/>
      <c r="S7" s="16"/>
      <c r="T7" s="16"/>
      <c r="U7" s="16"/>
      <c r="V7" s="16"/>
      <c r="W7" s="16"/>
      <c r="X7" s="16"/>
      <c r="Y7" s="16"/>
    </row>
    <row r="8" spans="1:25" s="23" customFormat="1" ht="158.4">
      <c r="A8" s="17">
        <v>1</v>
      </c>
      <c r="B8" s="17">
        <v>92.63</v>
      </c>
      <c r="C8" s="18" t="s">
        <v>126</v>
      </c>
      <c r="D8" s="18" t="s">
        <v>10</v>
      </c>
      <c r="E8" s="18" t="s">
        <v>11</v>
      </c>
      <c r="F8" s="19" t="s">
        <v>56</v>
      </c>
      <c r="G8" s="19" t="s">
        <v>132</v>
      </c>
      <c r="H8" s="18">
        <v>24</v>
      </c>
      <c r="I8" s="20">
        <v>913110.3</v>
      </c>
      <c r="J8" s="20">
        <v>1141387.8999999999</v>
      </c>
      <c r="K8" s="21" t="s">
        <v>48</v>
      </c>
      <c r="L8" s="21" t="s">
        <v>57</v>
      </c>
      <c r="M8" s="21" t="s">
        <v>58</v>
      </c>
      <c r="N8" s="21" t="s">
        <v>59</v>
      </c>
      <c r="O8" s="21" t="s">
        <v>53</v>
      </c>
      <c r="P8" s="21" t="s">
        <v>54</v>
      </c>
      <c r="Q8" s="21" t="s">
        <v>60</v>
      </c>
      <c r="R8" s="22">
        <v>256995.41</v>
      </c>
      <c r="S8" s="22">
        <v>80</v>
      </c>
      <c r="T8" s="22">
        <v>28.15</v>
      </c>
      <c r="U8" s="22">
        <v>0</v>
      </c>
      <c r="V8" s="22">
        <v>57823.97</v>
      </c>
      <c r="W8" s="22">
        <v>6424.89</v>
      </c>
      <c r="X8" s="22">
        <v>64248.86</v>
      </c>
      <c r="Y8" s="22">
        <v>321244.27</v>
      </c>
    </row>
    <row r="9" spans="1:25" s="31" customFormat="1" ht="14.4" customHeight="1">
      <c r="A9" s="24"/>
      <c r="B9" s="24"/>
      <c r="C9" s="25"/>
      <c r="D9" s="26"/>
      <c r="E9" s="26"/>
      <c r="F9" s="27"/>
      <c r="G9" s="27"/>
      <c r="H9" s="26"/>
      <c r="I9" s="28"/>
      <c r="J9" s="28"/>
      <c r="K9" s="29" t="s">
        <v>52</v>
      </c>
      <c r="L9" s="29" t="s">
        <v>61</v>
      </c>
      <c r="M9" s="29" t="s">
        <v>62</v>
      </c>
      <c r="N9" s="29" t="s">
        <v>63</v>
      </c>
      <c r="O9" s="29" t="s">
        <v>53</v>
      </c>
      <c r="P9" s="29" t="s">
        <v>54</v>
      </c>
      <c r="Q9" s="29" t="s">
        <v>60</v>
      </c>
      <c r="R9" s="30">
        <v>223475.11</v>
      </c>
      <c r="S9" s="30">
        <v>80</v>
      </c>
      <c r="T9" s="30">
        <v>24.47</v>
      </c>
      <c r="U9" s="30">
        <v>5586.88</v>
      </c>
      <c r="V9" s="30">
        <v>50281.9</v>
      </c>
      <c r="W9" s="30">
        <v>0</v>
      </c>
      <c r="X9" s="30">
        <v>55868.78</v>
      </c>
      <c r="Y9" s="30">
        <v>279343.89</v>
      </c>
    </row>
    <row r="10" spans="1:25" s="23" customFormat="1" ht="16.8" customHeight="1">
      <c r="A10" s="17"/>
      <c r="B10" s="24"/>
      <c r="C10" s="25"/>
      <c r="D10" s="26"/>
      <c r="E10" s="26"/>
      <c r="F10" s="27"/>
      <c r="G10" s="27"/>
      <c r="H10" s="26"/>
      <c r="I10" s="28"/>
      <c r="J10" s="28"/>
      <c r="K10" s="29" t="s">
        <v>64</v>
      </c>
      <c r="L10" s="29" t="s">
        <v>65</v>
      </c>
      <c r="M10" s="29" t="s">
        <v>66</v>
      </c>
      <c r="N10" s="29" t="s">
        <v>67</v>
      </c>
      <c r="O10" s="29" t="s">
        <v>49</v>
      </c>
      <c r="P10" s="29" t="s">
        <v>50</v>
      </c>
      <c r="Q10" s="29" t="s">
        <v>68</v>
      </c>
      <c r="R10" s="30">
        <v>254409.26</v>
      </c>
      <c r="S10" s="30">
        <v>80</v>
      </c>
      <c r="T10" s="30">
        <v>27.86</v>
      </c>
      <c r="U10" s="30">
        <v>0</v>
      </c>
      <c r="V10" s="30">
        <v>63602.32</v>
      </c>
      <c r="W10" s="30">
        <v>0</v>
      </c>
      <c r="X10" s="30">
        <v>63602.32</v>
      </c>
      <c r="Y10" s="30">
        <v>318011.58</v>
      </c>
    </row>
    <row r="11" spans="1:25" s="31" customFormat="1" ht="57.6">
      <c r="A11" s="32"/>
      <c r="B11" s="32"/>
      <c r="C11" s="33"/>
      <c r="D11" s="33"/>
      <c r="E11" s="33"/>
      <c r="F11" s="34"/>
      <c r="G11" s="34"/>
      <c r="H11" s="33"/>
      <c r="I11" s="35"/>
      <c r="J11" s="35"/>
      <c r="K11" s="29" t="s">
        <v>69</v>
      </c>
      <c r="L11" s="29" t="s">
        <v>70</v>
      </c>
      <c r="M11" s="29" t="s">
        <v>71</v>
      </c>
      <c r="N11" s="29" t="s">
        <v>72</v>
      </c>
      <c r="O11" s="29" t="s">
        <v>49</v>
      </c>
      <c r="P11" s="29" t="s">
        <v>50</v>
      </c>
      <c r="Q11" s="29" t="s">
        <v>68</v>
      </c>
      <c r="R11" s="30">
        <v>178230.52</v>
      </c>
      <c r="S11" s="30">
        <v>80</v>
      </c>
      <c r="T11" s="30">
        <v>19.52</v>
      </c>
      <c r="U11" s="30">
        <v>0</v>
      </c>
      <c r="V11" s="30">
        <v>33418.14</v>
      </c>
      <c r="W11" s="30">
        <v>11139.5</v>
      </c>
      <c r="X11" s="30">
        <v>44557.64</v>
      </c>
      <c r="Y11" s="30">
        <v>222788.16</v>
      </c>
    </row>
    <row r="12" spans="1:25" s="31" customFormat="1" ht="114.6" customHeight="1">
      <c r="A12" s="36">
        <v>2</v>
      </c>
      <c r="B12" s="36">
        <v>91.25</v>
      </c>
      <c r="C12" s="18" t="s">
        <v>127</v>
      </c>
      <c r="D12" s="18" t="s">
        <v>1</v>
      </c>
      <c r="E12" s="18" t="s">
        <v>2</v>
      </c>
      <c r="F12" s="19" t="s">
        <v>3</v>
      </c>
      <c r="G12" s="19" t="s">
        <v>140</v>
      </c>
      <c r="H12" s="18">
        <v>30</v>
      </c>
      <c r="I12" s="20">
        <v>1999984.46</v>
      </c>
      <c r="J12" s="20">
        <v>2499980.6</v>
      </c>
      <c r="K12" s="21" t="s">
        <v>48</v>
      </c>
      <c r="L12" s="21" t="s">
        <v>73</v>
      </c>
      <c r="M12" s="21" t="s">
        <v>74</v>
      </c>
      <c r="N12" s="21" t="s">
        <v>97</v>
      </c>
      <c r="O12" s="21" t="s">
        <v>53</v>
      </c>
      <c r="P12" s="21" t="s">
        <v>76</v>
      </c>
      <c r="Q12" s="21" t="s">
        <v>77</v>
      </c>
      <c r="R12" s="22">
        <v>1087983.72</v>
      </c>
      <c r="S12" s="22">
        <v>80</v>
      </c>
      <c r="T12" s="22">
        <v>54.4</v>
      </c>
      <c r="U12" s="22">
        <v>27199.599999999999</v>
      </c>
      <c r="V12" s="22">
        <v>244796.34</v>
      </c>
      <c r="W12" s="22">
        <v>0</v>
      </c>
      <c r="X12" s="22">
        <v>271995.94</v>
      </c>
      <c r="Y12" s="22">
        <v>1359979.66</v>
      </c>
    </row>
    <row r="13" spans="1:25" s="31" customFormat="1" ht="13.8" customHeight="1">
      <c r="A13" s="17"/>
      <c r="B13" s="17"/>
      <c r="C13" s="26"/>
      <c r="D13" s="26"/>
      <c r="E13" s="26"/>
      <c r="F13" s="27"/>
      <c r="G13" s="27"/>
      <c r="H13" s="26"/>
      <c r="I13" s="28"/>
      <c r="J13" s="28"/>
      <c r="K13" s="29" t="s">
        <v>52</v>
      </c>
      <c r="L13" s="29" t="s">
        <v>65</v>
      </c>
      <c r="M13" s="29" t="s">
        <v>66</v>
      </c>
      <c r="N13" s="29" t="s">
        <v>67</v>
      </c>
      <c r="O13" s="29" t="s">
        <v>49</v>
      </c>
      <c r="P13" s="29" t="s">
        <v>50</v>
      </c>
      <c r="Q13" s="29" t="s">
        <v>68</v>
      </c>
      <c r="R13" s="30">
        <v>800000.22</v>
      </c>
      <c r="S13" s="30">
        <v>80</v>
      </c>
      <c r="T13" s="30">
        <v>40</v>
      </c>
      <c r="U13" s="30">
        <v>0</v>
      </c>
      <c r="V13" s="30">
        <v>200000.06</v>
      </c>
      <c r="W13" s="30">
        <v>0</v>
      </c>
      <c r="X13" s="30">
        <v>200000.06</v>
      </c>
      <c r="Y13" s="30">
        <v>1000000.28</v>
      </c>
    </row>
    <row r="14" spans="1:25" s="23" customFormat="1" ht="27.6" customHeight="1">
      <c r="A14" s="32"/>
      <c r="B14" s="32"/>
      <c r="C14" s="33"/>
      <c r="D14" s="33"/>
      <c r="E14" s="33"/>
      <c r="F14" s="34"/>
      <c r="G14" s="34"/>
      <c r="H14" s="33"/>
      <c r="I14" s="35"/>
      <c r="J14" s="35"/>
      <c r="K14" s="29" t="s">
        <v>64</v>
      </c>
      <c r="L14" s="29" t="s">
        <v>93</v>
      </c>
      <c r="M14" s="29" t="s">
        <v>124</v>
      </c>
      <c r="N14" s="29" t="s">
        <v>125</v>
      </c>
      <c r="O14" s="29" t="s">
        <v>53</v>
      </c>
      <c r="P14" s="29" t="s">
        <v>76</v>
      </c>
      <c r="Q14" s="29" t="s">
        <v>77</v>
      </c>
      <c r="R14" s="30">
        <v>112000.52</v>
      </c>
      <c r="S14" s="30">
        <v>80</v>
      </c>
      <c r="T14" s="30">
        <v>5.6</v>
      </c>
      <c r="U14" s="30">
        <v>2800.02</v>
      </c>
      <c r="V14" s="30">
        <v>25200.12</v>
      </c>
      <c r="W14" s="30">
        <v>0</v>
      </c>
      <c r="X14" s="30">
        <v>28000.14</v>
      </c>
      <c r="Y14" s="30">
        <v>140000.66</v>
      </c>
    </row>
    <row r="15" spans="1:25" s="31" customFormat="1" ht="115.2">
      <c r="A15" s="36">
        <v>3</v>
      </c>
      <c r="B15" s="36">
        <v>89.25</v>
      </c>
      <c r="C15" s="18" t="s">
        <v>126</v>
      </c>
      <c r="D15" s="18" t="s">
        <v>12</v>
      </c>
      <c r="E15" s="18" t="s">
        <v>13</v>
      </c>
      <c r="F15" s="19" t="s">
        <v>14</v>
      </c>
      <c r="G15" s="19" t="s">
        <v>137</v>
      </c>
      <c r="H15" s="18">
        <v>24</v>
      </c>
      <c r="I15" s="20">
        <v>382399.91</v>
      </c>
      <c r="J15" s="20">
        <v>477999.9</v>
      </c>
      <c r="K15" s="21" t="s">
        <v>48</v>
      </c>
      <c r="L15" s="21" t="s">
        <v>102</v>
      </c>
      <c r="M15" s="21" t="s">
        <v>103</v>
      </c>
      <c r="N15" s="21" t="s">
        <v>104</v>
      </c>
      <c r="O15" s="21" t="s">
        <v>53</v>
      </c>
      <c r="P15" s="21" t="s">
        <v>54</v>
      </c>
      <c r="Q15" s="21" t="s">
        <v>55</v>
      </c>
      <c r="R15" s="22">
        <v>108937.58</v>
      </c>
      <c r="S15" s="22">
        <v>80</v>
      </c>
      <c r="T15" s="22">
        <v>28.49</v>
      </c>
      <c r="U15" s="22">
        <v>27234.400000000001</v>
      </c>
      <c r="V15" s="22">
        <v>0</v>
      </c>
      <c r="W15" s="22">
        <v>0</v>
      </c>
      <c r="X15" s="22">
        <v>27234.400000000001</v>
      </c>
      <c r="Y15" s="22">
        <v>136171.98000000001</v>
      </c>
    </row>
    <row r="16" spans="1:25" s="31" customFormat="1" ht="13.8" customHeight="1">
      <c r="A16" s="17"/>
      <c r="B16" s="17"/>
      <c r="C16" s="26"/>
      <c r="D16" s="26"/>
      <c r="E16" s="26"/>
      <c r="F16" s="27"/>
      <c r="G16" s="27"/>
      <c r="H16" s="26"/>
      <c r="I16" s="28"/>
      <c r="J16" s="28"/>
      <c r="K16" s="29" t="s">
        <v>52</v>
      </c>
      <c r="L16" s="29" t="s">
        <v>105</v>
      </c>
      <c r="M16" s="29" t="s">
        <v>106</v>
      </c>
      <c r="N16" s="29" t="s">
        <v>107</v>
      </c>
      <c r="O16" s="29" t="s">
        <v>49</v>
      </c>
      <c r="P16" s="29" t="s">
        <v>50</v>
      </c>
      <c r="Q16" s="29" t="s">
        <v>51</v>
      </c>
      <c r="R16" s="30">
        <v>133047.93</v>
      </c>
      <c r="S16" s="30">
        <v>80</v>
      </c>
      <c r="T16" s="30">
        <v>34.79</v>
      </c>
      <c r="U16" s="30">
        <v>33261.99</v>
      </c>
      <c r="V16" s="30">
        <v>0</v>
      </c>
      <c r="W16" s="30">
        <v>0</v>
      </c>
      <c r="X16" s="30">
        <v>33261.99</v>
      </c>
      <c r="Y16" s="30">
        <v>166309.92000000001</v>
      </c>
    </row>
    <row r="17" spans="1:25" s="23" customFormat="1" ht="28.2" customHeight="1">
      <c r="A17" s="32"/>
      <c r="B17" s="32"/>
      <c r="C17" s="33"/>
      <c r="D17" s="33"/>
      <c r="E17" s="33"/>
      <c r="F17" s="34"/>
      <c r="G17" s="34"/>
      <c r="H17" s="33"/>
      <c r="I17" s="35"/>
      <c r="J17" s="35"/>
      <c r="K17" s="29" t="s">
        <v>64</v>
      </c>
      <c r="L17" s="29" t="s">
        <v>108</v>
      </c>
      <c r="M17" s="29" t="s">
        <v>109</v>
      </c>
      <c r="N17" s="29" t="s">
        <v>110</v>
      </c>
      <c r="O17" s="29" t="s">
        <v>53</v>
      </c>
      <c r="P17" s="29" t="s">
        <v>54</v>
      </c>
      <c r="Q17" s="29" t="s">
        <v>55</v>
      </c>
      <c r="R17" s="30">
        <v>140414.39999999999</v>
      </c>
      <c r="S17" s="30">
        <v>80</v>
      </c>
      <c r="T17" s="30">
        <v>36.72</v>
      </c>
      <c r="U17" s="30">
        <v>35103.599999999999</v>
      </c>
      <c r="V17" s="30">
        <v>0</v>
      </c>
      <c r="W17" s="30">
        <v>0</v>
      </c>
      <c r="X17" s="30">
        <v>35103.599999999999</v>
      </c>
      <c r="Y17" s="30">
        <v>175518</v>
      </c>
    </row>
    <row r="18" spans="1:25" s="31" customFormat="1" ht="158.4">
      <c r="A18" s="36">
        <v>4</v>
      </c>
      <c r="B18" s="36">
        <v>87.25</v>
      </c>
      <c r="C18" s="18" t="s">
        <v>126</v>
      </c>
      <c r="D18" s="18" t="s">
        <v>15</v>
      </c>
      <c r="E18" s="18" t="s">
        <v>16</v>
      </c>
      <c r="F18" s="19" t="s">
        <v>17</v>
      </c>
      <c r="G18" s="19" t="s">
        <v>133</v>
      </c>
      <c r="H18" s="18">
        <v>30</v>
      </c>
      <c r="I18" s="20">
        <v>1813357.05</v>
      </c>
      <c r="J18" s="20">
        <v>2266696.33</v>
      </c>
      <c r="K18" s="21" t="s">
        <v>48</v>
      </c>
      <c r="L18" s="21" t="s">
        <v>73</v>
      </c>
      <c r="M18" s="21" t="s">
        <v>74</v>
      </c>
      <c r="N18" s="21" t="s">
        <v>75</v>
      </c>
      <c r="O18" s="21" t="s">
        <v>53</v>
      </c>
      <c r="P18" s="21" t="s">
        <v>76</v>
      </c>
      <c r="Q18" s="21" t="s">
        <v>77</v>
      </c>
      <c r="R18" s="22">
        <v>965028.6</v>
      </c>
      <c r="S18" s="22">
        <v>80</v>
      </c>
      <c r="T18" s="22">
        <v>53.22</v>
      </c>
      <c r="U18" s="22">
        <v>24125.72</v>
      </c>
      <c r="V18" s="22">
        <v>217131.44</v>
      </c>
      <c r="W18" s="22">
        <v>0</v>
      </c>
      <c r="X18" s="22">
        <v>241257.16</v>
      </c>
      <c r="Y18" s="22">
        <v>1206285.76</v>
      </c>
    </row>
    <row r="19" spans="1:25" s="23" customFormat="1" ht="28.8">
      <c r="A19" s="17"/>
      <c r="B19" s="17"/>
      <c r="C19" s="26"/>
      <c r="D19" s="26"/>
      <c r="E19" s="26"/>
      <c r="F19" s="27"/>
      <c r="G19" s="27"/>
      <c r="H19" s="26"/>
      <c r="I19" s="28"/>
      <c r="J19" s="28"/>
      <c r="K19" s="29" t="s">
        <v>52</v>
      </c>
      <c r="L19" s="29" t="s">
        <v>78</v>
      </c>
      <c r="M19" s="29" t="s">
        <v>79</v>
      </c>
      <c r="N19" s="29" t="s">
        <v>80</v>
      </c>
      <c r="O19" s="29" t="s">
        <v>49</v>
      </c>
      <c r="P19" s="29" t="s">
        <v>81</v>
      </c>
      <c r="Q19" s="29" t="s">
        <v>82</v>
      </c>
      <c r="R19" s="30">
        <v>794696</v>
      </c>
      <c r="S19" s="30">
        <v>80</v>
      </c>
      <c r="T19" s="30">
        <v>43.83</v>
      </c>
      <c r="U19" s="30">
        <v>0</v>
      </c>
      <c r="V19" s="30">
        <v>198674</v>
      </c>
      <c r="W19" s="30">
        <v>0</v>
      </c>
      <c r="X19" s="30">
        <v>198674</v>
      </c>
      <c r="Y19" s="30">
        <v>993370</v>
      </c>
    </row>
    <row r="20" spans="1:25" s="31" customFormat="1" ht="28.8">
      <c r="A20" s="32"/>
      <c r="B20" s="32"/>
      <c r="C20" s="33"/>
      <c r="D20" s="33"/>
      <c r="E20" s="33"/>
      <c r="F20" s="34"/>
      <c r="G20" s="34"/>
      <c r="H20" s="33"/>
      <c r="I20" s="35"/>
      <c r="J20" s="35"/>
      <c r="K20" s="29" t="s">
        <v>64</v>
      </c>
      <c r="L20" s="29" t="s">
        <v>83</v>
      </c>
      <c r="M20" s="29" t="s">
        <v>84</v>
      </c>
      <c r="N20" s="29" t="s">
        <v>85</v>
      </c>
      <c r="O20" s="29" t="s">
        <v>53</v>
      </c>
      <c r="P20" s="29" t="s">
        <v>76</v>
      </c>
      <c r="Q20" s="29" t="s">
        <v>77</v>
      </c>
      <c r="R20" s="30">
        <v>53632.45</v>
      </c>
      <c r="S20" s="30">
        <v>80</v>
      </c>
      <c r="T20" s="30">
        <v>2.96</v>
      </c>
      <c r="U20" s="30">
        <v>0</v>
      </c>
      <c r="V20" s="30">
        <v>12067.31</v>
      </c>
      <c r="W20" s="30">
        <v>1340.81</v>
      </c>
      <c r="X20" s="30">
        <v>13408.12</v>
      </c>
      <c r="Y20" s="30">
        <v>67040.570000000007</v>
      </c>
    </row>
    <row r="21" spans="1:25" s="23" customFormat="1" ht="158.4">
      <c r="A21" s="36">
        <v>5</v>
      </c>
      <c r="B21" s="36">
        <v>85.75</v>
      </c>
      <c r="C21" s="18" t="s">
        <v>126</v>
      </c>
      <c r="D21" s="18" t="s">
        <v>18</v>
      </c>
      <c r="E21" s="18" t="s">
        <v>19</v>
      </c>
      <c r="F21" s="19" t="s">
        <v>20</v>
      </c>
      <c r="G21" s="19" t="s">
        <v>135</v>
      </c>
      <c r="H21" s="18">
        <v>30</v>
      </c>
      <c r="I21" s="20">
        <v>1999828.33</v>
      </c>
      <c r="J21" s="20">
        <v>2568706.38</v>
      </c>
      <c r="K21" s="21" t="s">
        <v>48</v>
      </c>
      <c r="L21" s="21" t="s">
        <v>93</v>
      </c>
      <c r="M21" s="21" t="s">
        <v>94</v>
      </c>
      <c r="N21" s="21" t="s">
        <v>95</v>
      </c>
      <c r="O21" s="21" t="s">
        <v>53</v>
      </c>
      <c r="P21" s="21" t="s">
        <v>76</v>
      </c>
      <c r="Q21" s="21" t="s">
        <v>77</v>
      </c>
      <c r="R21" s="22">
        <v>1205132.33</v>
      </c>
      <c r="S21" s="22">
        <v>76.5</v>
      </c>
      <c r="T21" s="22">
        <v>60.26</v>
      </c>
      <c r="U21" s="22">
        <v>86643.5</v>
      </c>
      <c r="V21" s="22">
        <v>283560.55</v>
      </c>
      <c r="W21" s="22">
        <v>0</v>
      </c>
      <c r="X21" s="22">
        <v>370204.05</v>
      </c>
      <c r="Y21" s="22">
        <v>1575336.38</v>
      </c>
    </row>
    <row r="22" spans="1:25" s="31" customFormat="1" ht="28.8">
      <c r="A22" s="32"/>
      <c r="B22" s="32"/>
      <c r="C22" s="33"/>
      <c r="D22" s="33"/>
      <c r="E22" s="33"/>
      <c r="F22" s="34"/>
      <c r="G22" s="34"/>
      <c r="H22" s="33"/>
      <c r="I22" s="35"/>
      <c r="J22" s="35"/>
      <c r="K22" s="29" t="s">
        <v>52</v>
      </c>
      <c r="L22" s="29" t="s">
        <v>78</v>
      </c>
      <c r="M22" s="29" t="s">
        <v>79</v>
      </c>
      <c r="N22" s="29" t="s">
        <v>80</v>
      </c>
      <c r="O22" s="29" t="s">
        <v>49</v>
      </c>
      <c r="P22" s="29" t="s">
        <v>81</v>
      </c>
      <c r="Q22" s="29" t="s">
        <v>82</v>
      </c>
      <c r="R22" s="30">
        <v>794696</v>
      </c>
      <c r="S22" s="30">
        <v>80</v>
      </c>
      <c r="T22" s="30">
        <v>39.74</v>
      </c>
      <c r="U22" s="30">
        <v>0</v>
      </c>
      <c r="V22" s="30">
        <v>198674</v>
      </c>
      <c r="W22" s="30">
        <v>0</v>
      </c>
      <c r="X22" s="30">
        <v>198674</v>
      </c>
      <c r="Y22" s="30">
        <v>993370</v>
      </c>
    </row>
    <row r="23" spans="1:25" s="23" customFormat="1" ht="408" customHeight="1">
      <c r="A23" s="36">
        <v>6</v>
      </c>
      <c r="B23" s="36">
        <v>85</v>
      </c>
      <c r="C23" s="18" t="s">
        <v>127</v>
      </c>
      <c r="D23" s="18" t="s">
        <v>4</v>
      </c>
      <c r="E23" s="18" t="s">
        <v>5</v>
      </c>
      <c r="F23" s="19" t="s">
        <v>6</v>
      </c>
      <c r="G23" s="19" t="s">
        <v>138</v>
      </c>
      <c r="H23" s="18">
        <v>30</v>
      </c>
      <c r="I23" s="22">
        <f>R23+R24+R25</f>
        <v>1986793.656</v>
      </c>
      <c r="J23" s="22">
        <f>Y23+Y24+Y25</f>
        <v>2483492.0699999998</v>
      </c>
      <c r="K23" s="21" t="s">
        <v>48</v>
      </c>
      <c r="L23" s="21" t="s">
        <v>93</v>
      </c>
      <c r="M23" s="21" t="s">
        <v>94</v>
      </c>
      <c r="N23" s="21" t="s">
        <v>95</v>
      </c>
      <c r="O23" s="21" t="s">
        <v>53</v>
      </c>
      <c r="P23" s="21" t="s">
        <v>76</v>
      </c>
      <c r="Q23" s="21" t="s">
        <v>77</v>
      </c>
      <c r="R23" s="22">
        <f>Y23*S23/100</f>
        <v>806793.65599999996</v>
      </c>
      <c r="S23" s="22">
        <v>80</v>
      </c>
      <c r="T23" s="22">
        <v>41</v>
      </c>
      <c r="U23" s="22">
        <f>Y23*0.02</f>
        <v>20169.841400000001</v>
      </c>
      <c r="V23" s="22">
        <f>Y23*0.18</f>
        <v>181528.57259999998</v>
      </c>
      <c r="W23" s="22">
        <v>0</v>
      </c>
      <c r="X23" s="22">
        <v>205000</v>
      </c>
      <c r="Y23" s="22">
        <f>1025000-12698.41-1904.76-1904.76</f>
        <v>1008492.07</v>
      </c>
    </row>
    <row r="24" spans="1:25" s="31" customFormat="1" ht="28.2" customHeight="1">
      <c r="A24" s="17"/>
      <c r="B24" s="17"/>
      <c r="C24" s="26"/>
      <c r="D24" s="26"/>
      <c r="E24" s="26"/>
      <c r="F24" s="27"/>
      <c r="G24" s="27"/>
      <c r="H24" s="26"/>
      <c r="I24" s="28"/>
      <c r="J24" s="28"/>
      <c r="K24" s="29" t="s">
        <v>52</v>
      </c>
      <c r="L24" s="29" t="s">
        <v>87</v>
      </c>
      <c r="M24" s="29" t="s">
        <v>111</v>
      </c>
      <c r="N24" s="29" t="s">
        <v>89</v>
      </c>
      <c r="O24" s="29" t="s">
        <v>49</v>
      </c>
      <c r="P24" s="29" t="s">
        <v>81</v>
      </c>
      <c r="Q24" s="29" t="s">
        <v>82</v>
      </c>
      <c r="R24" s="30">
        <v>740000</v>
      </c>
      <c r="S24" s="30">
        <v>80</v>
      </c>
      <c r="T24" s="30">
        <v>37</v>
      </c>
      <c r="U24" s="30">
        <v>0</v>
      </c>
      <c r="V24" s="30">
        <v>185000</v>
      </c>
      <c r="W24" s="30">
        <v>0</v>
      </c>
      <c r="X24" s="30">
        <v>185000</v>
      </c>
      <c r="Y24" s="30">
        <v>925000</v>
      </c>
    </row>
    <row r="25" spans="1:25" s="23" customFormat="1" ht="28.2" customHeight="1">
      <c r="A25" s="32"/>
      <c r="B25" s="32"/>
      <c r="C25" s="33"/>
      <c r="D25" s="33"/>
      <c r="E25" s="33"/>
      <c r="F25" s="34"/>
      <c r="G25" s="34"/>
      <c r="H25" s="33"/>
      <c r="I25" s="35"/>
      <c r="J25" s="35"/>
      <c r="K25" s="29" t="s">
        <v>64</v>
      </c>
      <c r="L25" s="29" t="s">
        <v>112</v>
      </c>
      <c r="M25" s="29" t="s">
        <v>113</v>
      </c>
      <c r="N25" s="29" t="s">
        <v>114</v>
      </c>
      <c r="O25" s="29" t="s">
        <v>53</v>
      </c>
      <c r="P25" s="29" t="s">
        <v>76</v>
      </c>
      <c r="Q25" s="29" t="s">
        <v>77</v>
      </c>
      <c r="R25" s="30">
        <v>440000</v>
      </c>
      <c r="S25" s="30">
        <v>80</v>
      </c>
      <c r="T25" s="30">
        <v>22</v>
      </c>
      <c r="U25" s="30">
        <v>110000</v>
      </c>
      <c r="V25" s="30">
        <v>0</v>
      </c>
      <c r="W25" s="30">
        <v>0</v>
      </c>
      <c r="X25" s="30">
        <v>110000</v>
      </c>
      <c r="Y25" s="30">
        <v>550000</v>
      </c>
    </row>
    <row r="26" spans="1:25" s="31" customFormat="1" ht="158.4">
      <c r="A26" s="36">
        <v>7</v>
      </c>
      <c r="B26" s="36">
        <v>84.13</v>
      </c>
      <c r="C26" s="18" t="s">
        <v>126</v>
      </c>
      <c r="D26" s="18" t="s">
        <v>21</v>
      </c>
      <c r="E26" s="18" t="s">
        <v>22</v>
      </c>
      <c r="F26" s="19" t="s">
        <v>23</v>
      </c>
      <c r="G26" s="19" t="s">
        <v>136</v>
      </c>
      <c r="H26" s="18">
        <v>30</v>
      </c>
      <c r="I26" s="20">
        <v>1957607.97</v>
      </c>
      <c r="J26" s="20">
        <v>2447009.9700000002</v>
      </c>
      <c r="K26" s="21" t="s">
        <v>48</v>
      </c>
      <c r="L26" s="21" t="s">
        <v>73</v>
      </c>
      <c r="M26" s="21" t="s">
        <v>96</v>
      </c>
      <c r="N26" s="21" t="s">
        <v>97</v>
      </c>
      <c r="O26" s="21" t="s">
        <v>53</v>
      </c>
      <c r="P26" s="21" t="s">
        <v>76</v>
      </c>
      <c r="Q26" s="21" t="s">
        <v>77</v>
      </c>
      <c r="R26" s="22">
        <v>319999.99</v>
      </c>
      <c r="S26" s="22">
        <v>80</v>
      </c>
      <c r="T26" s="22">
        <v>16.350000000000001</v>
      </c>
      <c r="U26" s="22">
        <v>8000</v>
      </c>
      <c r="V26" s="22">
        <v>72000</v>
      </c>
      <c r="W26" s="22">
        <v>0</v>
      </c>
      <c r="X26" s="22">
        <v>80000</v>
      </c>
      <c r="Y26" s="22">
        <v>399999.99</v>
      </c>
    </row>
    <row r="27" spans="1:25" s="23" customFormat="1" ht="28.8">
      <c r="A27" s="17"/>
      <c r="B27" s="17"/>
      <c r="C27" s="26"/>
      <c r="D27" s="26"/>
      <c r="E27" s="26"/>
      <c r="F27" s="27"/>
      <c r="G27" s="27"/>
      <c r="H27" s="26"/>
      <c r="I27" s="28"/>
      <c r="J27" s="28"/>
      <c r="K27" s="29" t="s">
        <v>52</v>
      </c>
      <c r="L27" s="29" t="s">
        <v>78</v>
      </c>
      <c r="M27" s="29" t="s">
        <v>79</v>
      </c>
      <c r="N27" s="29" t="s">
        <v>98</v>
      </c>
      <c r="O27" s="29" t="s">
        <v>49</v>
      </c>
      <c r="P27" s="29" t="s">
        <v>81</v>
      </c>
      <c r="Q27" s="29" t="s">
        <v>82</v>
      </c>
      <c r="R27" s="30">
        <v>997608</v>
      </c>
      <c r="S27" s="30">
        <v>80</v>
      </c>
      <c r="T27" s="30">
        <v>50.96</v>
      </c>
      <c r="U27" s="30">
        <v>0</v>
      </c>
      <c r="V27" s="30">
        <v>249402</v>
      </c>
      <c r="W27" s="30">
        <v>0</v>
      </c>
      <c r="X27" s="30">
        <v>249402</v>
      </c>
      <c r="Y27" s="30">
        <v>1247010</v>
      </c>
    </row>
    <row r="28" spans="1:25" s="31" customFormat="1" ht="27.6" customHeight="1">
      <c r="A28" s="32"/>
      <c r="B28" s="32"/>
      <c r="C28" s="33"/>
      <c r="D28" s="33"/>
      <c r="E28" s="33"/>
      <c r="F28" s="34"/>
      <c r="G28" s="34"/>
      <c r="H28" s="33"/>
      <c r="I28" s="35"/>
      <c r="J28" s="35"/>
      <c r="K28" s="29" t="s">
        <v>64</v>
      </c>
      <c r="L28" s="29" t="s">
        <v>99</v>
      </c>
      <c r="M28" s="29" t="s">
        <v>100</v>
      </c>
      <c r="N28" s="29" t="s">
        <v>101</v>
      </c>
      <c r="O28" s="29" t="s">
        <v>53</v>
      </c>
      <c r="P28" s="29" t="s">
        <v>76</v>
      </c>
      <c r="Q28" s="29" t="s">
        <v>77</v>
      </c>
      <c r="R28" s="30">
        <v>639999.98</v>
      </c>
      <c r="S28" s="30">
        <v>80</v>
      </c>
      <c r="T28" s="30">
        <v>32.69</v>
      </c>
      <c r="U28" s="30">
        <v>16000</v>
      </c>
      <c r="V28" s="30">
        <v>144000</v>
      </c>
      <c r="W28" s="30">
        <v>0</v>
      </c>
      <c r="X28" s="30">
        <v>160000</v>
      </c>
      <c r="Y28" s="30">
        <v>799999.98</v>
      </c>
    </row>
    <row r="29" spans="1:25" s="31" customFormat="1" ht="36" customHeight="1">
      <c r="A29" s="37" t="s">
        <v>145</v>
      </c>
      <c r="B29" s="36"/>
      <c r="C29" s="36"/>
      <c r="D29" s="36"/>
      <c r="E29" s="36"/>
      <c r="F29" s="36"/>
      <c r="G29" s="36"/>
      <c r="H29" s="36"/>
      <c r="I29" s="36"/>
      <c r="J29" s="36"/>
      <c r="K29" s="36"/>
      <c r="L29" s="36"/>
      <c r="M29" s="36"/>
      <c r="N29" s="36"/>
      <c r="O29" s="36"/>
      <c r="P29" s="36"/>
      <c r="Q29" s="36"/>
      <c r="R29" s="36"/>
      <c r="S29" s="36"/>
      <c r="T29" s="36"/>
      <c r="U29" s="36"/>
      <c r="V29" s="36"/>
      <c r="W29" s="36"/>
      <c r="X29" s="36"/>
      <c r="Y29" s="36"/>
    </row>
    <row r="30" spans="1:25" s="23" customFormat="1" ht="115.8" customHeight="1">
      <c r="A30" s="36">
        <v>8</v>
      </c>
      <c r="B30" s="36">
        <v>81.38</v>
      </c>
      <c r="C30" s="18" t="s">
        <v>126</v>
      </c>
      <c r="D30" s="18" t="s">
        <v>24</v>
      </c>
      <c r="E30" s="18" t="s">
        <v>25</v>
      </c>
      <c r="F30" s="19" t="s">
        <v>26</v>
      </c>
      <c r="G30" s="19" t="s">
        <v>134</v>
      </c>
      <c r="H30" s="18">
        <v>30</v>
      </c>
      <c r="I30" s="20">
        <v>1909434.4</v>
      </c>
      <c r="J30" s="20">
        <v>2386793.0099999998</v>
      </c>
      <c r="K30" s="21" t="s">
        <v>48</v>
      </c>
      <c r="L30" s="21" t="s">
        <v>87</v>
      </c>
      <c r="M30" s="21" t="s">
        <v>88</v>
      </c>
      <c r="N30" s="21" t="s">
        <v>89</v>
      </c>
      <c r="O30" s="21" t="s">
        <v>49</v>
      </c>
      <c r="P30" s="21" t="s">
        <v>81</v>
      </c>
      <c r="Q30" s="21" t="s">
        <v>82</v>
      </c>
      <c r="R30" s="22">
        <v>1151249.24</v>
      </c>
      <c r="S30" s="22">
        <v>80</v>
      </c>
      <c r="T30" s="22">
        <v>60.29</v>
      </c>
      <c r="U30" s="22">
        <v>0</v>
      </c>
      <c r="V30" s="22">
        <v>287812.31</v>
      </c>
      <c r="W30" s="22">
        <v>0</v>
      </c>
      <c r="X30" s="22">
        <v>287812.31</v>
      </c>
      <c r="Y30" s="22">
        <v>1439061.55</v>
      </c>
    </row>
    <row r="31" spans="1:25" s="31" customFormat="1" ht="26.4" customHeight="1">
      <c r="A31" s="32"/>
      <c r="B31" s="32"/>
      <c r="C31" s="33"/>
      <c r="D31" s="33"/>
      <c r="E31" s="33"/>
      <c r="F31" s="34"/>
      <c r="G31" s="34"/>
      <c r="H31" s="33"/>
      <c r="I31" s="35"/>
      <c r="J31" s="35"/>
      <c r="K31" s="29" t="s">
        <v>52</v>
      </c>
      <c r="L31" s="29" t="s">
        <v>90</v>
      </c>
      <c r="M31" s="29" t="s">
        <v>91</v>
      </c>
      <c r="N31" s="29" t="s">
        <v>92</v>
      </c>
      <c r="O31" s="29" t="s">
        <v>53</v>
      </c>
      <c r="P31" s="29" t="s">
        <v>54</v>
      </c>
      <c r="Q31" s="29" t="s">
        <v>55</v>
      </c>
      <c r="R31" s="30">
        <v>758185.16</v>
      </c>
      <c r="S31" s="30">
        <v>80</v>
      </c>
      <c r="T31" s="30">
        <v>39.71</v>
      </c>
      <c r="U31" s="30">
        <v>0</v>
      </c>
      <c r="V31" s="30">
        <v>170591.67</v>
      </c>
      <c r="W31" s="30">
        <v>18954.63</v>
      </c>
      <c r="X31" s="30">
        <v>189546.3</v>
      </c>
      <c r="Y31" s="30">
        <v>947731.46</v>
      </c>
    </row>
    <row r="32" spans="1:25" s="31" customFormat="1" ht="158.4">
      <c r="A32" s="36">
        <v>9</v>
      </c>
      <c r="B32" s="36">
        <v>80.63</v>
      </c>
      <c r="C32" s="18" t="s">
        <v>127</v>
      </c>
      <c r="D32" s="18" t="s">
        <v>7</v>
      </c>
      <c r="E32" s="18" t="s">
        <v>8</v>
      </c>
      <c r="F32" s="19" t="s">
        <v>9</v>
      </c>
      <c r="G32" s="19" t="s">
        <v>139</v>
      </c>
      <c r="H32" s="18">
        <v>30</v>
      </c>
      <c r="I32" s="20">
        <v>1989359.08</v>
      </c>
      <c r="J32" s="20">
        <v>3028002.04</v>
      </c>
      <c r="K32" s="21" t="s">
        <v>48</v>
      </c>
      <c r="L32" s="21" t="s">
        <v>116</v>
      </c>
      <c r="M32" s="21" t="s">
        <v>117</v>
      </c>
      <c r="N32" s="21" t="s">
        <v>118</v>
      </c>
      <c r="O32" s="21" t="s">
        <v>53</v>
      </c>
      <c r="P32" s="21" t="s">
        <v>76</v>
      </c>
      <c r="Q32" s="21" t="s">
        <v>77</v>
      </c>
      <c r="R32" s="22">
        <v>922874.48</v>
      </c>
      <c r="S32" s="22">
        <v>63</v>
      </c>
      <c r="T32" s="22">
        <v>46.39</v>
      </c>
      <c r="U32" s="22">
        <v>542005.66</v>
      </c>
      <c r="V32" s="22">
        <v>0</v>
      </c>
      <c r="W32" s="22">
        <v>0</v>
      </c>
      <c r="X32" s="22">
        <v>542005.66</v>
      </c>
      <c r="Y32" s="22">
        <v>1464880.14</v>
      </c>
    </row>
    <row r="33" spans="1:25" s="31" customFormat="1" ht="28.8">
      <c r="A33" s="17"/>
      <c r="B33" s="17"/>
      <c r="C33" s="26"/>
      <c r="D33" s="26"/>
      <c r="E33" s="26"/>
      <c r="F33" s="27"/>
      <c r="G33" s="27"/>
      <c r="H33" s="26"/>
      <c r="I33" s="28"/>
      <c r="J33" s="28"/>
      <c r="K33" s="29" t="s">
        <v>52</v>
      </c>
      <c r="L33" s="29" t="s">
        <v>119</v>
      </c>
      <c r="M33" s="29" t="s">
        <v>79</v>
      </c>
      <c r="N33" s="29" t="s">
        <v>120</v>
      </c>
      <c r="O33" s="29" t="s">
        <v>49</v>
      </c>
      <c r="P33" s="29" t="s">
        <v>81</v>
      </c>
      <c r="Q33" s="29" t="s">
        <v>82</v>
      </c>
      <c r="R33" s="30">
        <v>899996.72</v>
      </c>
      <c r="S33" s="30">
        <v>80</v>
      </c>
      <c r="T33" s="30">
        <v>45.24</v>
      </c>
      <c r="U33" s="30">
        <v>224999.18</v>
      </c>
      <c r="V33" s="30">
        <v>0</v>
      </c>
      <c r="W33" s="30">
        <v>0</v>
      </c>
      <c r="X33" s="30">
        <v>224999.18</v>
      </c>
      <c r="Y33" s="30">
        <v>1124995.8999999999</v>
      </c>
    </row>
    <row r="34" spans="1:25" s="23" customFormat="1" ht="28.2" customHeight="1">
      <c r="A34" s="32"/>
      <c r="B34" s="32"/>
      <c r="C34" s="33"/>
      <c r="D34" s="33"/>
      <c r="E34" s="33"/>
      <c r="F34" s="34"/>
      <c r="G34" s="34"/>
      <c r="H34" s="33"/>
      <c r="I34" s="35"/>
      <c r="J34" s="35"/>
      <c r="K34" s="29" t="s">
        <v>64</v>
      </c>
      <c r="L34" s="29" t="s">
        <v>121</v>
      </c>
      <c r="M34" s="29" t="s">
        <v>122</v>
      </c>
      <c r="N34" s="29" t="s">
        <v>123</v>
      </c>
      <c r="O34" s="29" t="s">
        <v>53</v>
      </c>
      <c r="P34" s="29" t="s">
        <v>76</v>
      </c>
      <c r="Q34" s="29" t="s">
        <v>77</v>
      </c>
      <c r="R34" s="30">
        <v>166487.88</v>
      </c>
      <c r="S34" s="30">
        <v>38</v>
      </c>
      <c r="T34" s="30">
        <v>8.3699999999999992</v>
      </c>
      <c r="U34" s="30">
        <v>271638.12</v>
      </c>
      <c r="V34" s="30">
        <v>0</v>
      </c>
      <c r="W34" s="30">
        <v>0</v>
      </c>
      <c r="X34" s="30">
        <v>271638.12</v>
      </c>
      <c r="Y34" s="30">
        <v>438126</v>
      </c>
    </row>
    <row r="35" spans="1:25">
      <c r="I35" s="38">
        <f>SUM(I8:I34)</f>
        <v>14951875.156000001</v>
      </c>
    </row>
  </sheetData>
  <autoFilter ref="C6:Y6" xr:uid="{EFC6467E-BE88-4FA5-A247-BEB519759C38}"/>
  <sortState xmlns:xlrd2="http://schemas.microsoft.com/office/spreadsheetml/2017/richdata2" ref="B8:Y34">
    <sortCondition descending="1" ref="B8:B34"/>
    <sortCondition ref="D8:D34"/>
  </sortState>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C5CA24-0886-47CA-8AB8-81375635D3EF}">
  <dimension ref="A1:V33"/>
  <sheetViews>
    <sheetView topLeftCell="A16" zoomScale="60" zoomScaleNormal="60" workbookViewId="0">
      <pane xSplit="4" topLeftCell="E1" activePane="topRight" state="frozen"/>
      <selection activeCell="A5" sqref="A5"/>
      <selection pane="topRight" activeCell="AA9" sqref="AA9"/>
    </sheetView>
  </sheetViews>
  <sheetFormatPr defaultRowHeight="15" customHeight="1"/>
  <cols>
    <col min="1" max="1" width="12.5546875" style="86" bestFit="1" customWidth="1"/>
    <col min="2" max="2" width="8.88671875" style="70"/>
    <col min="3" max="4" width="13.88671875" style="70" customWidth="1"/>
    <col min="5" max="5" width="16" style="70" customWidth="1"/>
    <col min="6" max="6" width="24.6640625" style="71" customWidth="1"/>
    <col min="7" max="7" width="37.88671875" style="71" customWidth="1"/>
    <col min="8" max="8" width="19.5546875" style="71" customWidth="1"/>
    <col min="9" max="9" width="20.5546875" style="71" customWidth="1"/>
    <col min="10" max="10" width="17.33203125" style="71" customWidth="1"/>
    <col min="11" max="11" width="9.109375" style="70" customWidth="1"/>
    <col min="12" max="12" width="21" style="71" customWidth="1"/>
    <col min="13" max="13" width="18.33203125" style="71" customWidth="1"/>
    <col min="14" max="14" width="11.88671875" style="71" customWidth="1"/>
    <col min="15" max="15" width="13.5546875" style="70" customWidth="1"/>
    <col min="16" max="17" width="8.88671875" style="70" customWidth="1"/>
    <col min="18" max="18" width="11.88671875" style="70" customWidth="1"/>
    <col min="19" max="20" width="12.109375" style="70" customWidth="1"/>
    <col min="21" max="21" width="11.44140625" style="70" customWidth="1"/>
    <col min="22" max="22" width="15.44140625" style="70" customWidth="1"/>
    <col min="23" max="16384" width="8.88671875" style="70"/>
  </cols>
  <sheetData>
    <row r="1" spans="1:22" ht="14.4">
      <c r="A1" s="69" t="s">
        <v>237</v>
      </c>
    </row>
    <row r="2" spans="1:22" ht="14.4">
      <c r="A2" s="69" t="s">
        <v>236</v>
      </c>
    </row>
    <row r="3" spans="1:22" ht="14.4">
      <c r="A3" s="69" t="s">
        <v>27</v>
      </c>
    </row>
    <row r="4" spans="1:22" ht="18">
      <c r="A4" s="69" t="s">
        <v>235</v>
      </c>
      <c r="I4" s="72" t="s">
        <v>238</v>
      </c>
    </row>
    <row r="5" spans="1:22" thickBot="1">
      <c r="A5" s="73" t="s">
        <v>234</v>
      </c>
    </row>
    <row r="6" spans="1:22" s="39" customFormat="1" ht="58.2" thickTop="1">
      <c r="A6" s="74" t="s">
        <v>233</v>
      </c>
      <c r="B6" s="74" t="s">
        <v>141</v>
      </c>
      <c r="C6" s="74" t="s">
        <v>128</v>
      </c>
      <c r="D6" s="74" t="s">
        <v>31</v>
      </c>
      <c r="E6" s="74" t="s">
        <v>32</v>
      </c>
      <c r="F6" s="74" t="s">
        <v>0</v>
      </c>
      <c r="G6" s="74" t="s">
        <v>129</v>
      </c>
      <c r="H6" s="74" t="s">
        <v>232</v>
      </c>
      <c r="I6" s="75" t="s">
        <v>130</v>
      </c>
      <c r="J6" s="75" t="s">
        <v>47</v>
      </c>
      <c r="K6" s="75" t="s">
        <v>33</v>
      </c>
      <c r="L6" s="75" t="s">
        <v>35</v>
      </c>
      <c r="M6" s="75" t="s">
        <v>36</v>
      </c>
      <c r="N6" s="75" t="s">
        <v>39</v>
      </c>
      <c r="O6" s="75" t="s">
        <v>40</v>
      </c>
      <c r="P6" s="75" t="s">
        <v>41</v>
      </c>
      <c r="Q6" s="75" t="s">
        <v>42</v>
      </c>
      <c r="R6" s="75" t="s">
        <v>43</v>
      </c>
      <c r="S6" s="75" t="s">
        <v>44</v>
      </c>
      <c r="T6" s="75" t="s">
        <v>45</v>
      </c>
      <c r="U6" s="75" t="s">
        <v>46</v>
      </c>
      <c r="V6" s="75" t="s">
        <v>47</v>
      </c>
    </row>
    <row r="7" spans="1:22" s="39" customFormat="1" ht="14.4">
      <c r="A7" s="76" t="s">
        <v>144</v>
      </c>
      <c r="B7" s="77"/>
      <c r="C7" s="77"/>
      <c r="D7" s="77"/>
      <c r="E7" s="77"/>
      <c r="F7" s="77"/>
      <c r="G7" s="77"/>
      <c r="H7" s="77"/>
      <c r="I7" s="78"/>
      <c r="J7" s="79"/>
      <c r="K7" s="80"/>
      <c r="L7" s="80"/>
      <c r="M7" s="80"/>
      <c r="N7" s="80"/>
      <c r="O7" s="80"/>
      <c r="P7" s="80"/>
      <c r="Q7" s="80"/>
      <c r="R7" s="80"/>
      <c r="S7" s="80"/>
      <c r="T7" s="80"/>
      <c r="U7" s="80"/>
      <c r="V7" s="80"/>
    </row>
    <row r="8" spans="1:22" ht="260.39999999999998" customHeight="1">
      <c r="A8" s="39">
        <v>1</v>
      </c>
      <c r="B8" s="40">
        <v>93.38</v>
      </c>
      <c r="C8" s="40" t="s">
        <v>127</v>
      </c>
      <c r="D8" s="40" t="s">
        <v>231</v>
      </c>
      <c r="E8" s="40" t="s">
        <v>230</v>
      </c>
      <c r="F8" s="41" t="s">
        <v>229</v>
      </c>
      <c r="G8" s="41" t="s">
        <v>228</v>
      </c>
      <c r="H8" s="41">
        <v>24</v>
      </c>
      <c r="I8" s="42">
        <v>1510117.17</v>
      </c>
      <c r="J8" s="42">
        <v>1887646.48</v>
      </c>
      <c r="K8" s="43" t="s">
        <v>48</v>
      </c>
      <c r="L8" s="44" t="s">
        <v>227</v>
      </c>
      <c r="M8" s="44" t="s">
        <v>227</v>
      </c>
      <c r="N8" s="44" t="s">
        <v>82</v>
      </c>
      <c r="O8" s="45">
        <v>316545.51</v>
      </c>
      <c r="P8" s="45">
        <v>80</v>
      </c>
      <c r="Q8" s="45">
        <v>20.96</v>
      </c>
      <c r="R8" s="45">
        <v>79136.38</v>
      </c>
      <c r="S8" s="45">
        <v>0</v>
      </c>
      <c r="T8" s="45">
        <v>0</v>
      </c>
      <c r="U8" s="45">
        <v>79136.38</v>
      </c>
      <c r="V8" s="45">
        <v>395681.89</v>
      </c>
    </row>
    <row r="9" spans="1:22" ht="28.8">
      <c r="A9" s="39"/>
      <c r="B9" s="40"/>
      <c r="C9" s="40"/>
      <c r="D9" s="40"/>
      <c r="E9" s="40"/>
      <c r="F9" s="41"/>
      <c r="G9" s="41"/>
      <c r="H9" s="41"/>
      <c r="I9" s="46"/>
      <c r="J9" s="41"/>
      <c r="K9" s="43" t="s">
        <v>52</v>
      </c>
      <c r="L9" s="44" t="s">
        <v>226</v>
      </c>
      <c r="M9" s="44" t="s">
        <v>225</v>
      </c>
      <c r="N9" s="44" t="s">
        <v>82</v>
      </c>
      <c r="O9" s="45">
        <v>49716.44</v>
      </c>
      <c r="P9" s="45">
        <v>80</v>
      </c>
      <c r="Q9" s="45">
        <v>3.29</v>
      </c>
      <c r="R9" s="45">
        <v>12429.11</v>
      </c>
      <c r="S9" s="45">
        <v>0</v>
      </c>
      <c r="T9" s="45">
        <v>0</v>
      </c>
      <c r="U9" s="45">
        <v>12429.11</v>
      </c>
      <c r="V9" s="45">
        <v>62145.55</v>
      </c>
    </row>
    <row r="10" spans="1:22" ht="28.8">
      <c r="A10" s="39"/>
      <c r="B10" s="40"/>
      <c r="C10" s="40"/>
      <c r="D10" s="40"/>
      <c r="E10" s="40"/>
      <c r="F10" s="41"/>
      <c r="G10" s="41"/>
      <c r="H10" s="41"/>
      <c r="I10" s="47"/>
      <c r="J10" s="41"/>
      <c r="K10" s="43" t="s">
        <v>64</v>
      </c>
      <c r="L10" s="44" t="s">
        <v>224</v>
      </c>
      <c r="M10" s="44" t="s">
        <v>223</v>
      </c>
      <c r="N10" s="44" t="s">
        <v>82</v>
      </c>
      <c r="O10" s="45">
        <v>50400</v>
      </c>
      <c r="P10" s="45">
        <v>80</v>
      </c>
      <c r="Q10" s="45">
        <v>3.34</v>
      </c>
      <c r="R10" s="45">
        <v>12600</v>
      </c>
      <c r="S10" s="45">
        <v>0</v>
      </c>
      <c r="T10" s="45">
        <v>0</v>
      </c>
      <c r="U10" s="45">
        <v>12600</v>
      </c>
      <c r="V10" s="45">
        <v>63000</v>
      </c>
    </row>
    <row r="11" spans="1:22" ht="28.8">
      <c r="A11" s="39"/>
      <c r="B11" s="40"/>
      <c r="C11" s="40"/>
      <c r="D11" s="40"/>
      <c r="E11" s="40"/>
      <c r="F11" s="41"/>
      <c r="G11" s="41"/>
      <c r="H11" s="41"/>
      <c r="I11" s="47"/>
      <c r="J11" s="41"/>
      <c r="K11" s="43" t="s">
        <v>69</v>
      </c>
      <c r="L11" s="44" t="s">
        <v>222</v>
      </c>
      <c r="M11" s="44" t="s">
        <v>221</v>
      </c>
      <c r="N11" s="44" t="s">
        <v>82</v>
      </c>
      <c r="O11" s="45">
        <v>64982.22</v>
      </c>
      <c r="P11" s="45">
        <v>80</v>
      </c>
      <c r="Q11" s="45">
        <v>4.3</v>
      </c>
      <c r="R11" s="45">
        <v>16245.56</v>
      </c>
      <c r="S11" s="45">
        <v>0</v>
      </c>
      <c r="T11" s="45">
        <v>0</v>
      </c>
      <c r="U11" s="45">
        <v>16245.56</v>
      </c>
      <c r="V11" s="45">
        <v>81227.78</v>
      </c>
    </row>
    <row r="12" spans="1:22" ht="57.6">
      <c r="A12" s="39"/>
      <c r="B12" s="40"/>
      <c r="C12" s="40"/>
      <c r="D12" s="40"/>
      <c r="E12" s="40"/>
      <c r="F12" s="41"/>
      <c r="G12" s="41"/>
      <c r="H12" s="41"/>
      <c r="I12" s="47"/>
      <c r="J12" s="41"/>
      <c r="K12" s="43" t="s">
        <v>220</v>
      </c>
      <c r="L12" s="44" t="s">
        <v>154</v>
      </c>
      <c r="M12" s="44" t="s">
        <v>219</v>
      </c>
      <c r="N12" s="44" t="s">
        <v>51</v>
      </c>
      <c r="O12" s="45">
        <v>272160</v>
      </c>
      <c r="P12" s="45">
        <v>80</v>
      </c>
      <c r="Q12" s="45">
        <v>18.02</v>
      </c>
      <c r="R12" s="45">
        <v>0</v>
      </c>
      <c r="S12" s="45">
        <v>51030</v>
      </c>
      <c r="T12" s="45">
        <v>17010</v>
      </c>
      <c r="U12" s="45">
        <v>68040</v>
      </c>
      <c r="V12" s="45">
        <v>340200</v>
      </c>
    </row>
    <row r="13" spans="1:22" ht="43.8" customHeight="1">
      <c r="A13" s="39"/>
      <c r="B13" s="40"/>
      <c r="C13" s="40"/>
      <c r="D13" s="40"/>
      <c r="E13" s="40"/>
      <c r="F13" s="41"/>
      <c r="G13" s="41"/>
      <c r="H13" s="41"/>
      <c r="I13" s="47"/>
      <c r="J13" s="41"/>
      <c r="K13" s="43" t="s">
        <v>218</v>
      </c>
      <c r="L13" s="44" t="s">
        <v>217</v>
      </c>
      <c r="M13" s="44" t="s">
        <v>216</v>
      </c>
      <c r="N13" s="44" t="s">
        <v>77</v>
      </c>
      <c r="O13" s="45">
        <v>520945</v>
      </c>
      <c r="P13" s="45">
        <v>80</v>
      </c>
      <c r="Q13" s="45">
        <v>34.5</v>
      </c>
      <c r="R13" s="45">
        <v>130236.26</v>
      </c>
      <c r="S13" s="45">
        <v>0</v>
      </c>
      <c r="T13" s="45">
        <v>0</v>
      </c>
      <c r="U13" s="45">
        <v>130236.26</v>
      </c>
      <c r="V13" s="45">
        <v>651181.26</v>
      </c>
    </row>
    <row r="14" spans="1:22" ht="28.8">
      <c r="A14" s="39"/>
      <c r="B14" s="40"/>
      <c r="C14" s="40"/>
      <c r="D14" s="40"/>
      <c r="E14" s="40"/>
      <c r="F14" s="41"/>
      <c r="G14" s="41"/>
      <c r="H14" s="41"/>
      <c r="I14" s="47"/>
      <c r="J14" s="41"/>
      <c r="K14" s="43" t="s">
        <v>215</v>
      </c>
      <c r="L14" s="44" t="s">
        <v>214</v>
      </c>
      <c r="M14" s="44" t="s">
        <v>150</v>
      </c>
      <c r="N14" s="44" t="s">
        <v>77</v>
      </c>
      <c r="O14" s="45">
        <v>104328</v>
      </c>
      <c r="P14" s="45">
        <v>80</v>
      </c>
      <c r="Q14" s="45">
        <v>6.91</v>
      </c>
      <c r="R14" s="45">
        <v>23474</v>
      </c>
      <c r="S14" s="45">
        <v>0</v>
      </c>
      <c r="T14" s="45">
        <v>2608</v>
      </c>
      <c r="U14" s="45">
        <v>26082</v>
      </c>
      <c r="V14" s="45">
        <v>130410</v>
      </c>
    </row>
    <row r="15" spans="1:22" ht="29.4" thickBot="1">
      <c r="A15" s="48"/>
      <c r="B15" s="49"/>
      <c r="C15" s="49"/>
      <c r="D15" s="49"/>
      <c r="E15" s="49"/>
      <c r="F15" s="50"/>
      <c r="G15" s="50"/>
      <c r="H15" s="50"/>
      <c r="I15" s="47"/>
      <c r="J15" s="50"/>
      <c r="K15" s="51" t="s">
        <v>213</v>
      </c>
      <c r="L15" s="52" t="s">
        <v>212</v>
      </c>
      <c r="M15" s="52" t="s">
        <v>211</v>
      </c>
      <c r="N15" s="52" t="s">
        <v>77</v>
      </c>
      <c r="O15" s="53">
        <v>131040</v>
      </c>
      <c r="P15" s="53">
        <v>80</v>
      </c>
      <c r="Q15" s="53">
        <v>8.68</v>
      </c>
      <c r="R15" s="53">
        <v>32760</v>
      </c>
      <c r="S15" s="53">
        <v>0</v>
      </c>
      <c r="T15" s="53">
        <v>0</v>
      </c>
      <c r="U15" s="53">
        <v>32760</v>
      </c>
      <c r="V15" s="53">
        <v>163800</v>
      </c>
    </row>
    <row r="16" spans="1:22" ht="209.4" customHeight="1">
      <c r="A16" s="39">
        <v>2</v>
      </c>
      <c r="B16" s="40">
        <v>92.25</v>
      </c>
      <c r="C16" s="40" t="s">
        <v>127</v>
      </c>
      <c r="D16" s="40" t="s">
        <v>210</v>
      </c>
      <c r="E16" s="40" t="s">
        <v>209</v>
      </c>
      <c r="F16" s="41" t="s">
        <v>208</v>
      </c>
      <c r="G16" s="41" t="s">
        <v>207</v>
      </c>
      <c r="H16" s="41">
        <v>24</v>
      </c>
      <c r="I16" s="42">
        <v>1919921.56</v>
      </c>
      <c r="J16" s="47">
        <v>2758648.53</v>
      </c>
      <c r="K16" s="54" t="s">
        <v>48</v>
      </c>
      <c r="L16" s="55" t="s">
        <v>206</v>
      </c>
      <c r="M16" s="55" t="s">
        <v>205</v>
      </c>
      <c r="N16" s="55" t="s">
        <v>55</v>
      </c>
      <c r="O16" s="56">
        <v>639921.59</v>
      </c>
      <c r="P16" s="56">
        <v>55.23</v>
      </c>
      <c r="Q16" s="56">
        <v>33.33</v>
      </c>
      <c r="R16" s="56">
        <v>0</v>
      </c>
      <c r="S16" s="56">
        <v>144000</v>
      </c>
      <c r="T16" s="56">
        <v>374726.97</v>
      </c>
      <c r="U16" s="56">
        <v>518726.97</v>
      </c>
      <c r="V16" s="56">
        <v>1158648.56</v>
      </c>
    </row>
    <row r="17" spans="1:22" ht="57.6">
      <c r="A17" s="39"/>
      <c r="B17" s="40"/>
      <c r="C17" s="40"/>
      <c r="D17" s="40"/>
      <c r="E17" s="40"/>
      <c r="F17" s="41"/>
      <c r="G17" s="41"/>
      <c r="H17" s="41"/>
      <c r="I17" s="47"/>
      <c r="J17" s="41"/>
      <c r="K17" s="43" t="s">
        <v>52</v>
      </c>
      <c r="L17" s="44" t="s">
        <v>204</v>
      </c>
      <c r="M17" s="44" t="s">
        <v>203</v>
      </c>
      <c r="N17" s="44" t="s">
        <v>51</v>
      </c>
      <c r="O17" s="45">
        <v>639999.97</v>
      </c>
      <c r="P17" s="45">
        <v>80</v>
      </c>
      <c r="Q17" s="45">
        <v>33.340000000000003</v>
      </c>
      <c r="R17" s="45">
        <v>0</v>
      </c>
      <c r="S17" s="45">
        <v>120000</v>
      </c>
      <c r="T17" s="45">
        <v>40000</v>
      </c>
      <c r="U17" s="45">
        <v>160000</v>
      </c>
      <c r="V17" s="45">
        <v>799999.97</v>
      </c>
    </row>
    <row r="18" spans="1:22" ht="43.8" thickBot="1">
      <c r="A18" s="48"/>
      <c r="B18" s="49"/>
      <c r="C18" s="49"/>
      <c r="D18" s="49"/>
      <c r="E18" s="49"/>
      <c r="F18" s="50"/>
      <c r="G18" s="50"/>
      <c r="H18" s="50"/>
      <c r="I18" s="47"/>
      <c r="J18" s="50"/>
      <c r="K18" s="51" t="s">
        <v>64</v>
      </c>
      <c r="L18" s="52" t="s">
        <v>202</v>
      </c>
      <c r="M18" s="52" t="s">
        <v>201</v>
      </c>
      <c r="N18" s="52" t="s">
        <v>68</v>
      </c>
      <c r="O18" s="53">
        <v>640000</v>
      </c>
      <c r="P18" s="53">
        <v>80</v>
      </c>
      <c r="Q18" s="53">
        <v>33.340000000000003</v>
      </c>
      <c r="R18" s="53">
        <v>0</v>
      </c>
      <c r="S18" s="53">
        <v>120000</v>
      </c>
      <c r="T18" s="53">
        <v>40000</v>
      </c>
      <c r="U18" s="53">
        <v>160000</v>
      </c>
      <c r="V18" s="53">
        <v>800000</v>
      </c>
    </row>
    <row r="19" spans="1:22" ht="201.6">
      <c r="A19" s="39">
        <v>3</v>
      </c>
      <c r="B19" s="40">
        <v>90.75</v>
      </c>
      <c r="C19" s="40" t="s">
        <v>127</v>
      </c>
      <c r="D19" s="40" t="s">
        <v>200</v>
      </c>
      <c r="E19" s="40" t="s">
        <v>199</v>
      </c>
      <c r="F19" s="41" t="s">
        <v>198</v>
      </c>
      <c r="G19" s="41" t="s">
        <v>197</v>
      </c>
      <c r="H19" s="41">
        <v>30</v>
      </c>
      <c r="I19" s="42">
        <v>1330824</v>
      </c>
      <c r="J19" s="42">
        <v>1663530.01</v>
      </c>
      <c r="K19" s="54" t="s">
        <v>48</v>
      </c>
      <c r="L19" s="55" t="s">
        <v>196</v>
      </c>
      <c r="M19" s="55" t="s">
        <v>195</v>
      </c>
      <c r="N19" s="55" t="s">
        <v>51</v>
      </c>
      <c r="O19" s="56">
        <v>893199.27</v>
      </c>
      <c r="P19" s="56">
        <v>80</v>
      </c>
      <c r="Q19" s="56">
        <v>67.12</v>
      </c>
      <c r="R19" s="56">
        <v>55824.95</v>
      </c>
      <c r="S19" s="56">
        <v>167474.87</v>
      </c>
      <c r="T19" s="56">
        <v>0</v>
      </c>
      <c r="U19" s="56">
        <v>223299.82</v>
      </c>
      <c r="V19" s="56">
        <v>1116499.0900000001</v>
      </c>
    </row>
    <row r="20" spans="1:22" ht="72.599999999999994" thickBot="1">
      <c r="A20" s="48"/>
      <c r="B20" s="49"/>
      <c r="C20" s="49"/>
      <c r="D20" s="49"/>
      <c r="E20" s="49"/>
      <c r="F20" s="50"/>
      <c r="G20" s="50"/>
      <c r="H20" s="50"/>
      <c r="I20" s="47"/>
      <c r="J20" s="50"/>
      <c r="K20" s="51" t="s">
        <v>52</v>
      </c>
      <c r="L20" s="52" t="s">
        <v>194</v>
      </c>
      <c r="M20" s="52" t="s">
        <v>193</v>
      </c>
      <c r="N20" s="52" t="s">
        <v>60</v>
      </c>
      <c r="O20" s="53">
        <v>437624.73</v>
      </c>
      <c r="P20" s="53">
        <v>80</v>
      </c>
      <c r="Q20" s="53">
        <v>32.880000000000003</v>
      </c>
      <c r="R20" s="53">
        <v>0</v>
      </c>
      <c r="S20" s="53">
        <v>98465.59</v>
      </c>
      <c r="T20" s="53">
        <v>10940.6</v>
      </c>
      <c r="U20" s="53">
        <v>109406.19</v>
      </c>
      <c r="V20" s="53">
        <v>547030.92000000004</v>
      </c>
    </row>
    <row r="21" spans="1:22" ht="351" customHeight="1">
      <c r="A21" s="39">
        <v>4</v>
      </c>
      <c r="B21" s="40">
        <v>89</v>
      </c>
      <c r="C21" s="40" t="s">
        <v>127</v>
      </c>
      <c r="D21" s="40" t="s">
        <v>192</v>
      </c>
      <c r="E21" s="40" t="s">
        <v>191</v>
      </c>
      <c r="F21" s="41" t="s">
        <v>190</v>
      </c>
      <c r="G21" s="41" t="s">
        <v>189</v>
      </c>
      <c r="H21" s="41">
        <v>30</v>
      </c>
      <c r="I21" s="42">
        <v>1451155.13</v>
      </c>
      <c r="J21" s="57">
        <v>1813943.92</v>
      </c>
      <c r="K21" s="54" t="s">
        <v>48</v>
      </c>
      <c r="L21" s="55" t="s">
        <v>188</v>
      </c>
      <c r="M21" s="55" t="s">
        <v>187</v>
      </c>
      <c r="N21" s="55" t="s">
        <v>68</v>
      </c>
      <c r="O21" s="56">
        <v>659054.27</v>
      </c>
      <c r="P21" s="56">
        <v>80</v>
      </c>
      <c r="Q21" s="56">
        <v>45.42</v>
      </c>
      <c r="R21" s="56">
        <v>0</v>
      </c>
      <c r="S21" s="56">
        <v>0</v>
      </c>
      <c r="T21" s="56">
        <v>164763.57</v>
      </c>
      <c r="U21" s="56">
        <v>164763.57</v>
      </c>
      <c r="V21" s="56">
        <v>823817.84</v>
      </c>
    </row>
    <row r="22" spans="1:22" ht="103.2" customHeight="1" thickBot="1">
      <c r="A22" s="48"/>
      <c r="B22" s="49"/>
      <c r="C22" s="49"/>
      <c r="D22" s="49"/>
      <c r="E22" s="49"/>
      <c r="F22" s="50"/>
      <c r="G22" s="50"/>
      <c r="H22" s="50"/>
      <c r="I22" s="42"/>
      <c r="J22" s="50"/>
      <c r="K22" s="51" t="s">
        <v>52</v>
      </c>
      <c r="L22" s="52" t="s">
        <v>186</v>
      </c>
      <c r="M22" s="52" t="s">
        <v>185</v>
      </c>
      <c r="N22" s="52" t="s">
        <v>60</v>
      </c>
      <c r="O22" s="53">
        <v>792100.86</v>
      </c>
      <c r="P22" s="53">
        <v>80</v>
      </c>
      <c r="Q22" s="53">
        <v>54.58</v>
      </c>
      <c r="R22" s="53">
        <v>0</v>
      </c>
      <c r="S22" s="53">
        <v>0</v>
      </c>
      <c r="T22" s="53">
        <v>198025.22</v>
      </c>
      <c r="U22" s="53">
        <v>198025.22</v>
      </c>
      <c r="V22" s="53">
        <v>990126.07999999996</v>
      </c>
    </row>
    <row r="23" spans="1:22" ht="187.2">
      <c r="A23" s="39">
        <v>5</v>
      </c>
      <c r="B23" s="40">
        <v>88.63</v>
      </c>
      <c r="C23" s="40" t="s">
        <v>127</v>
      </c>
      <c r="D23" s="40" t="s">
        <v>184</v>
      </c>
      <c r="E23" s="40" t="s">
        <v>183</v>
      </c>
      <c r="F23" s="41" t="s">
        <v>182</v>
      </c>
      <c r="G23" s="41" t="s">
        <v>181</v>
      </c>
      <c r="H23" s="41">
        <v>30</v>
      </c>
      <c r="I23" s="42">
        <v>840686.4</v>
      </c>
      <c r="J23" s="57">
        <v>1050858</v>
      </c>
      <c r="K23" s="54" t="s">
        <v>48</v>
      </c>
      <c r="L23" s="55" t="s">
        <v>148</v>
      </c>
      <c r="M23" s="55" t="s">
        <v>147</v>
      </c>
      <c r="N23" s="55" t="s">
        <v>146</v>
      </c>
      <c r="O23" s="56">
        <v>515592</v>
      </c>
      <c r="P23" s="56">
        <v>80</v>
      </c>
      <c r="Q23" s="56">
        <v>61.33</v>
      </c>
      <c r="R23" s="56">
        <v>0</v>
      </c>
      <c r="S23" s="56">
        <v>128898</v>
      </c>
      <c r="T23" s="56">
        <v>0</v>
      </c>
      <c r="U23" s="56">
        <v>128898</v>
      </c>
      <c r="V23" s="56">
        <v>644490</v>
      </c>
    </row>
    <row r="24" spans="1:22" ht="43.8" thickBot="1">
      <c r="A24" s="58"/>
      <c r="B24" s="49"/>
      <c r="C24" s="49"/>
      <c r="D24" s="49"/>
      <c r="E24" s="49"/>
      <c r="F24" s="50"/>
      <c r="G24" s="50"/>
      <c r="H24" s="50"/>
      <c r="I24" s="59"/>
      <c r="J24" s="50"/>
      <c r="K24" s="51" t="s">
        <v>52</v>
      </c>
      <c r="L24" s="52" t="s">
        <v>180</v>
      </c>
      <c r="M24" s="52" t="s">
        <v>149</v>
      </c>
      <c r="N24" s="52" t="s">
        <v>55</v>
      </c>
      <c r="O24" s="53">
        <v>325094.40000000002</v>
      </c>
      <c r="P24" s="53">
        <v>80</v>
      </c>
      <c r="Q24" s="53">
        <v>38.67</v>
      </c>
      <c r="R24" s="53">
        <v>8127.36</v>
      </c>
      <c r="S24" s="53">
        <v>73146.240000000005</v>
      </c>
      <c r="T24" s="53">
        <v>0</v>
      </c>
      <c r="U24" s="53">
        <v>81273.600000000006</v>
      </c>
      <c r="V24" s="53">
        <v>406368</v>
      </c>
    </row>
    <row r="25" spans="1:22" ht="115.2">
      <c r="A25" s="39">
        <v>6</v>
      </c>
      <c r="B25" s="40">
        <v>87.75</v>
      </c>
      <c r="C25" s="40" t="s">
        <v>126</v>
      </c>
      <c r="D25" s="40" t="s">
        <v>179</v>
      </c>
      <c r="E25" s="40" t="s">
        <v>178</v>
      </c>
      <c r="F25" s="41" t="s">
        <v>177</v>
      </c>
      <c r="G25" s="41" t="s">
        <v>176</v>
      </c>
      <c r="H25" s="41">
        <v>30</v>
      </c>
      <c r="I25" s="47">
        <v>309051.92</v>
      </c>
      <c r="J25" s="47">
        <v>386314.91</v>
      </c>
      <c r="K25" s="54" t="s">
        <v>48</v>
      </c>
      <c r="L25" s="55" t="s">
        <v>175</v>
      </c>
      <c r="M25" s="55" t="s">
        <v>174</v>
      </c>
      <c r="N25" s="55" t="s">
        <v>82</v>
      </c>
      <c r="O25" s="56">
        <v>186932.79</v>
      </c>
      <c r="P25" s="56">
        <v>80</v>
      </c>
      <c r="Q25" s="56">
        <v>60.49</v>
      </c>
      <c r="R25" s="56">
        <v>0</v>
      </c>
      <c r="S25" s="56">
        <v>35049.9</v>
      </c>
      <c r="T25" s="56">
        <v>11683.3</v>
      </c>
      <c r="U25" s="56">
        <v>46733.2</v>
      </c>
      <c r="V25" s="56">
        <v>233665.99</v>
      </c>
    </row>
    <row r="26" spans="1:22" ht="72.599999999999994" thickBot="1">
      <c r="A26" s="48"/>
      <c r="B26" s="49"/>
      <c r="C26" s="49"/>
      <c r="D26" s="49"/>
      <c r="E26" s="49"/>
      <c r="F26" s="50"/>
      <c r="G26" s="50" t="s">
        <v>173</v>
      </c>
      <c r="H26" s="50"/>
      <c r="I26" s="60"/>
      <c r="J26" s="50"/>
      <c r="K26" s="51" t="s">
        <v>52</v>
      </c>
      <c r="L26" s="52" t="s">
        <v>172</v>
      </c>
      <c r="M26" s="52" t="s">
        <v>171</v>
      </c>
      <c r="N26" s="52" t="s">
        <v>77</v>
      </c>
      <c r="O26" s="53">
        <v>122119.13</v>
      </c>
      <c r="P26" s="53">
        <v>80</v>
      </c>
      <c r="Q26" s="53">
        <v>39.51</v>
      </c>
      <c r="R26" s="53">
        <v>0</v>
      </c>
      <c r="S26" s="53">
        <v>27476.81</v>
      </c>
      <c r="T26" s="53">
        <v>3052.98</v>
      </c>
      <c r="U26" s="53">
        <v>30529.79</v>
      </c>
      <c r="V26" s="53">
        <v>152648.92000000001</v>
      </c>
    </row>
    <row r="27" spans="1:22" ht="187.2">
      <c r="A27" s="39">
        <v>7</v>
      </c>
      <c r="B27" s="40">
        <v>86.75</v>
      </c>
      <c r="C27" s="40" t="s">
        <v>127</v>
      </c>
      <c r="D27" s="40" t="s">
        <v>170</v>
      </c>
      <c r="E27" s="40" t="s">
        <v>169</v>
      </c>
      <c r="F27" s="41" t="s">
        <v>168</v>
      </c>
      <c r="G27" s="41" t="s">
        <v>167</v>
      </c>
      <c r="H27" s="41">
        <v>30</v>
      </c>
      <c r="I27" s="47">
        <v>1999580.39</v>
      </c>
      <c r="J27" s="47">
        <v>2499475.5</v>
      </c>
      <c r="K27" s="54" t="s">
        <v>48</v>
      </c>
      <c r="L27" s="55" t="s">
        <v>166</v>
      </c>
      <c r="M27" s="55" t="s">
        <v>165</v>
      </c>
      <c r="N27" s="55" t="s">
        <v>86</v>
      </c>
      <c r="O27" s="56">
        <v>1000041.69</v>
      </c>
      <c r="P27" s="56">
        <v>80</v>
      </c>
      <c r="Q27" s="56">
        <v>50.01</v>
      </c>
      <c r="R27" s="56">
        <v>25001.05</v>
      </c>
      <c r="S27" s="56">
        <v>225009.38</v>
      </c>
      <c r="T27" s="56">
        <v>0</v>
      </c>
      <c r="U27" s="56">
        <v>250010.43</v>
      </c>
      <c r="V27" s="56">
        <v>1250052.1200000001</v>
      </c>
    </row>
    <row r="28" spans="1:22" ht="29.4" thickBot="1">
      <c r="A28" s="48"/>
      <c r="B28" s="49"/>
      <c r="C28" s="49"/>
      <c r="D28" s="49"/>
      <c r="E28" s="49"/>
      <c r="F28" s="50"/>
      <c r="G28" s="50"/>
      <c r="H28" s="50"/>
      <c r="I28" s="59"/>
      <c r="J28" s="50"/>
      <c r="K28" s="51" t="s">
        <v>52</v>
      </c>
      <c r="L28" s="52" t="s">
        <v>164</v>
      </c>
      <c r="M28" s="52" t="s">
        <v>163</v>
      </c>
      <c r="N28" s="52" t="s">
        <v>115</v>
      </c>
      <c r="O28" s="53">
        <v>999538.7</v>
      </c>
      <c r="P28" s="53">
        <v>80</v>
      </c>
      <c r="Q28" s="53">
        <v>49.99</v>
      </c>
      <c r="R28" s="53">
        <v>62471.17</v>
      </c>
      <c r="S28" s="53">
        <v>187413.51</v>
      </c>
      <c r="T28" s="53">
        <v>0</v>
      </c>
      <c r="U28" s="53">
        <v>249884.68</v>
      </c>
      <c r="V28" s="53">
        <v>1249423.3799999999</v>
      </c>
    </row>
    <row r="29" spans="1:22" ht="197.4" customHeight="1">
      <c r="A29" s="39">
        <v>8</v>
      </c>
      <c r="B29" s="40">
        <v>85</v>
      </c>
      <c r="C29" s="40" t="s">
        <v>127</v>
      </c>
      <c r="D29" s="40" t="s">
        <v>162</v>
      </c>
      <c r="E29" s="40" t="s">
        <v>161</v>
      </c>
      <c r="F29" s="41" t="s">
        <v>160</v>
      </c>
      <c r="G29" s="41" t="s">
        <v>159</v>
      </c>
      <c r="H29" s="41">
        <v>24</v>
      </c>
      <c r="I29" s="47">
        <v>1195994.01</v>
      </c>
      <c r="J29" s="47">
        <v>1494992.52</v>
      </c>
      <c r="K29" s="54" t="s">
        <v>48</v>
      </c>
      <c r="L29" s="55" t="s">
        <v>158</v>
      </c>
      <c r="M29" s="55" t="s">
        <v>157</v>
      </c>
      <c r="N29" s="55" t="s">
        <v>77</v>
      </c>
      <c r="O29" s="56">
        <v>283273.2</v>
      </c>
      <c r="P29" s="56">
        <v>80</v>
      </c>
      <c r="Q29" s="56">
        <v>23.69</v>
      </c>
      <c r="R29" s="56">
        <v>0</v>
      </c>
      <c r="S29" s="56">
        <v>63736.47</v>
      </c>
      <c r="T29" s="56">
        <v>7081.83</v>
      </c>
      <c r="U29" s="56">
        <v>70818.3</v>
      </c>
      <c r="V29" s="56">
        <v>354091.5</v>
      </c>
    </row>
    <row r="30" spans="1:22" ht="28.8">
      <c r="A30" s="39"/>
      <c r="B30" s="40"/>
      <c r="C30" s="40"/>
      <c r="D30" s="40"/>
      <c r="E30" s="40"/>
      <c r="F30" s="41"/>
      <c r="G30" s="41"/>
      <c r="H30" s="41"/>
      <c r="I30" s="47"/>
      <c r="J30" s="41"/>
      <c r="K30" s="43" t="s">
        <v>52</v>
      </c>
      <c r="L30" s="44" t="s">
        <v>156</v>
      </c>
      <c r="M30" s="44" t="s">
        <v>155</v>
      </c>
      <c r="N30" s="44" t="s">
        <v>86</v>
      </c>
      <c r="O30" s="45">
        <v>330671.37</v>
      </c>
      <c r="P30" s="45">
        <v>80</v>
      </c>
      <c r="Q30" s="45">
        <v>27.65</v>
      </c>
      <c r="R30" s="45">
        <v>0</v>
      </c>
      <c r="S30" s="45">
        <v>74401.06</v>
      </c>
      <c r="T30" s="45">
        <v>8266.7900000000009</v>
      </c>
      <c r="U30" s="45">
        <v>82667.850000000006</v>
      </c>
      <c r="V30" s="45">
        <v>413339.22</v>
      </c>
    </row>
    <row r="31" spans="1:22" ht="57.6">
      <c r="A31" s="39"/>
      <c r="B31" s="40"/>
      <c r="C31" s="40"/>
      <c r="D31" s="40"/>
      <c r="E31" s="40"/>
      <c r="F31" s="41"/>
      <c r="G31" s="41"/>
      <c r="H31" s="41"/>
      <c r="I31" s="47"/>
      <c r="J31" s="41"/>
      <c r="K31" s="43" t="s">
        <v>64</v>
      </c>
      <c r="L31" s="44" t="s">
        <v>154</v>
      </c>
      <c r="M31" s="44" t="s">
        <v>153</v>
      </c>
      <c r="N31" s="44" t="s">
        <v>51</v>
      </c>
      <c r="O31" s="45">
        <v>518051.52</v>
      </c>
      <c r="P31" s="45">
        <v>80</v>
      </c>
      <c r="Q31" s="45">
        <v>43.32</v>
      </c>
      <c r="R31" s="45">
        <v>0</v>
      </c>
      <c r="S31" s="45">
        <v>97134.66</v>
      </c>
      <c r="T31" s="45">
        <v>32378.22</v>
      </c>
      <c r="U31" s="45">
        <v>129512.88</v>
      </c>
      <c r="V31" s="45">
        <v>647564.4</v>
      </c>
    </row>
    <row r="32" spans="1:22" ht="57.6">
      <c r="A32" s="61"/>
      <c r="B32" s="40"/>
      <c r="C32" s="40"/>
      <c r="D32" s="40"/>
      <c r="E32" s="40"/>
      <c r="F32" s="41"/>
      <c r="G32" s="41"/>
      <c r="H32" s="41"/>
      <c r="I32" s="47"/>
      <c r="J32" s="41"/>
      <c r="K32" s="62" t="s">
        <v>69</v>
      </c>
      <c r="L32" s="63" t="s">
        <v>152</v>
      </c>
      <c r="M32" s="63" t="s">
        <v>151</v>
      </c>
      <c r="N32" s="63" t="s">
        <v>82</v>
      </c>
      <c r="O32" s="64">
        <v>63997.919999999998</v>
      </c>
      <c r="P32" s="64">
        <v>80</v>
      </c>
      <c r="Q32" s="64">
        <v>5.35</v>
      </c>
      <c r="R32" s="64">
        <v>0</v>
      </c>
      <c r="S32" s="64">
        <v>11999.61</v>
      </c>
      <c r="T32" s="64">
        <v>3999.87</v>
      </c>
      <c r="U32" s="64">
        <v>15999.48</v>
      </c>
      <c r="V32" s="64">
        <v>79997.399999999994</v>
      </c>
    </row>
    <row r="33" spans="1:22" ht="55.95" customHeight="1">
      <c r="A33" s="81"/>
      <c r="B33" s="65"/>
      <c r="C33" s="66"/>
      <c r="D33" s="66"/>
      <c r="E33" s="66"/>
      <c r="F33" s="82"/>
      <c r="G33" s="83"/>
      <c r="H33" s="84"/>
      <c r="I33" s="85">
        <f>SUM(I8:I32)</f>
        <v>10557330.58</v>
      </c>
      <c r="J33" s="67"/>
      <c r="K33" s="66"/>
      <c r="L33" s="67"/>
      <c r="M33" s="67"/>
      <c r="N33" s="67"/>
      <c r="O33" s="68"/>
      <c r="P33" s="68"/>
      <c r="Q33" s="68"/>
      <c r="R33" s="68"/>
      <c r="S33" s="68"/>
      <c r="T33" s="68"/>
      <c r="U33" s="68"/>
      <c r="V33" s="68"/>
    </row>
  </sheetData>
  <autoFilter ref="A6:V33" xr:uid="{15A220AE-5A9D-4D95-A36D-ECB695E389BD}"/>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SO4.5</vt:lpstr>
      <vt:lpstr>SO4.6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lavinia</dc:creator>
  <cp:lastModifiedBy>Camerzan Orsolya</cp:lastModifiedBy>
  <dcterms:created xsi:type="dcterms:W3CDTF">2024-07-03T13:14:37Z</dcterms:created>
  <dcterms:modified xsi:type="dcterms:W3CDTF">2025-01-14T08:30:17Z</dcterms:modified>
</cp:coreProperties>
</file>